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Ивана\"/>
    </mc:Choice>
  </mc:AlternateContent>
  <bookViews>
    <workbookView xWindow="0" yWindow="0" windowWidth="23955" windowHeight="9570" firstSheet="2" activeTab="2"/>
  </bookViews>
  <sheets>
    <sheet name="2019" sheetId="1" state="hidden" r:id="rId1"/>
    <sheet name="2022" sheetId="5" state="hidden" r:id="rId2"/>
    <sheet name="u mil 2022 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6" i="5" l="1"/>
  <c r="G63" i="5"/>
  <c r="G62" i="5"/>
  <c r="F62" i="5"/>
  <c r="E62" i="5"/>
  <c r="D62" i="5"/>
  <c r="C62" i="5"/>
  <c r="G61" i="5"/>
  <c r="G60" i="5"/>
  <c r="G59" i="5"/>
  <c r="G58" i="5"/>
  <c r="G57" i="5"/>
  <c r="G56" i="5"/>
  <c r="G54" i="5" s="1"/>
  <c r="G55" i="5"/>
  <c r="F54" i="5"/>
  <c r="E54" i="5"/>
  <c r="E44" i="5" s="1"/>
  <c r="D54" i="5"/>
  <c r="C54" i="5"/>
  <c r="G53" i="5"/>
  <c r="G52" i="5"/>
  <c r="F52" i="5"/>
  <c r="E52" i="5"/>
  <c r="D52" i="5"/>
  <c r="C52" i="5"/>
  <c r="G51" i="5"/>
  <c r="G50" i="5"/>
  <c r="G49" i="5"/>
  <c r="G48" i="5"/>
  <c r="G45" i="5" s="1"/>
  <c r="G47" i="5"/>
  <c r="G46" i="5"/>
  <c r="F45" i="5"/>
  <c r="F44" i="5" s="1"/>
  <c r="E45" i="5"/>
  <c r="D45" i="5"/>
  <c r="C45" i="5"/>
  <c r="D44" i="5"/>
  <c r="C44" i="5"/>
  <c r="G42" i="5"/>
  <c r="G41" i="5"/>
  <c r="G40" i="5"/>
  <c r="G39" i="5" s="1"/>
  <c r="F39" i="5"/>
  <c r="E39" i="5"/>
  <c r="E28" i="5" s="1"/>
  <c r="D39" i="5"/>
  <c r="D28" i="5" s="1"/>
  <c r="C39" i="5"/>
  <c r="G38" i="5"/>
  <c r="G37" i="5"/>
  <c r="G36" i="5"/>
  <c r="G35" i="5"/>
  <c r="G34" i="5"/>
  <c r="G33" i="5"/>
  <c r="G32" i="5"/>
  <c r="G29" i="5" s="1"/>
  <c r="G28" i="5" s="1"/>
  <c r="G31" i="5"/>
  <c r="G30" i="5"/>
  <c r="F29" i="5"/>
  <c r="F28" i="5" s="1"/>
  <c r="E29" i="5"/>
  <c r="D29" i="5"/>
  <c r="C29" i="5"/>
  <c r="C28" i="5"/>
  <c r="G27" i="5"/>
  <c r="G26" i="5"/>
  <c r="G25" i="5"/>
  <c r="F25" i="5"/>
  <c r="E25" i="5"/>
  <c r="D25" i="5"/>
  <c r="C25" i="5"/>
  <c r="G24" i="5"/>
  <c r="G23" i="5" s="1"/>
  <c r="F23" i="5"/>
  <c r="E23" i="5"/>
  <c r="D23" i="5"/>
  <c r="C23" i="5"/>
  <c r="G22" i="5"/>
  <c r="G21" i="5"/>
  <c r="G20" i="5"/>
  <c r="G17" i="5" s="1"/>
  <c r="G19" i="5"/>
  <c r="G18" i="5"/>
  <c r="F17" i="5"/>
  <c r="F7" i="5" s="1"/>
  <c r="E17" i="5"/>
  <c r="D17" i="5"/>
  <c r="C17" i="5"/>
  <c r="G16" i="5"/>
  <c r="G15" i="5"/>
  <c r="G14" i="5"/>
  <c r="G13" i="5"/>
  <c r="G12" i="5"/>
  <c r="G11" i="5"/>
  <c r="G10" i="5"/>
  <c r="G9" i="5"/>
  <c r="G8" i="5"/>
  <c r="F8" i="5"/>
  <c r="E8" i="5"/>
  <c r="D8" i="5"/>
  <c r="C8" i="5"/>
  <c r="C7" i="5" s="1"/>
  <c r="C43" i="5" s="1"/>
  <c r="C64" i="5" s="1"/>
  <c r="C68" i="5" s="1"/>
  <c r="E7" i="5"/>
  <c r="D7" i="5"/>
  <c r="G64" i="4"/>
  <c r="G66" i="4"/>
  <c r="G63" i="4"/>
  <c r="G56" i="4"/>
  <c r="G57" i="4"/>
  <c r="G58" i="4"/>
  <c r="G59" i="4"/>
  <c r="G60" i="4"/>
  <c r="G61" i="4"/>
  <c r="G55" i="4"/>
  <c r="G53" i="4"/>
  <c r="G47" i="4"/>
  <c r="G48" i="4"/>
  <c r="G49" i="4"/>
  <c r="G50" i="4"/>
  <c r="G51" i="4"/>
  <c r="G46" i="4"/>
  <c r="G41" i="4"/>
  <c r="G40" i="4"/>
  <c r="G31" i="4"/>
  <c r="G32" i="4"/>
  <c r="G33" i="4"/>
  <c r="G34" i="4"/>
  <c r="G35" i="4"/>
  <c r="G36" i="4"/>
  <c r="G37" i="4"/>
  <c r="G38" i="4"/>
  <c r="G30" i="4"/>
  <c r="G27" i="4"/>
  <c r="G26" i="4"/>
  <c r="G24" i="4"/>
  <c r="G19" i="4"/>
  <c r="G20" i="4"/>
  <c r="G21" i="4"/>
  <c r="G22" i="4"/>
  <c r="G18" i="4"/>
  <c r="G10" i="4"/>
  <c r="G11" i="4"/>
  <c r="G12" i="4"/>
  <c r="G13" i="4"/>
  <c r="G14" i="4"/>
  <c r="G15" i="4"/>
  <c r="G16" i="4"/>
  <c r="G9" i="4"/>
  <c r="D7" i="4"/>
  <c r="E7" i="4"/>
  <c r="F7" i="4"/>
  <c r="D43" i="5" l="1"/>
  <c r="D64" i="5" s="1"/>
  <c r="D68" i="5" s="1"/>
  <c r="G68" i="5" s="1"/>
  <c r="E43" i="5"/>
  <c r="E64" i="5" s="1"/>
  <c r="E68" i="5" s="1"/>
  <c r="G44" i="5"/>
  <c r="G7" i="5"/>
  <c r="G43" i="5" s="1"/>
  <c r="F43" i="5"/>
  <c r="F64" i="5" s="1"/>
  <c r="F68" i="5" s="1"/>
  <c r="C52" i="4"/>
  <c r="G64" i="5" l="1"/>
  <c r="G62" i="4"/>
  <c r="F62" i="4"/>
  <c r="E62" i="4"/>
  <c r="D62" i="4"/>
  <c r="C62" i="4"/>
  <c r="G54" i="4"/>
  <c r="F54" i="4"/>
  <c r="E54" i="4"/>
  <c r="D54" i="4"/>
  <c r="C54" i="4"/>
  <c r="G52" i="4"/>
  <c r="F52" i="4"/>
  <c r="E52" i="4"/>
  <c r="D52" i="4"/>
  <c r="F45" i="4"/>
  <c r="E45" i="4"/>
  <c r="D45" i="4"/>
  <c r="D44" i="4" s="1"/>
  <c r="C45" i="4"/>
  <c r="G42" i="4"/>
  <c r="G39" i="4"/>
  <c r="F39" i="4"/>
  <c r="E39" i="4"/>
  <c r="D39" i="4"/>
  <c r="C39" i="4"/>
  <c r="F29" i="4"/>
  <c r="E29" i="4"/>
  <c r="E28" i="4" s="1"/>
  <c r="D29" i="4"/>
  <c r="D28" i="4" s="1"/>
  <c r="C29" i="4"/>
  <c r="G25" i="4"/>
  <c r="F25" i="4"/>
  <c r="E25" i="4"/>
  <c r="D25" i="4"/>
  <c r="C25" i="4"/>
  <c r="G23" i="4"/>
  <c r="F23" i="4"/>
  <c r="E23" i="4"/>
  <c r="D23" i="4"/>
  <c r="C23" i="4"/>
  <c r="F17" i="4"/>
  <c r="E17" i="4"/>
  <c r="D17" i="4"/>
  <c r="C17" i="4"/>
  <c r="F8" i="4"/>
  <c r="E8" i="4"/>
  <c r="D8" i="4"/>
  <c r="C8" i="4"/>
  <c r="G41" i="1"/>
  <c r="G64" i="1"/>
  <c r="G57" i="1"/>
  <c r="G58" i="1"/>
  <c r="G59" i="1"/>
  <c r="G60" i="1"/>
  <c r="G61" i="1"/>
  <c r="G62" i="1"/>
  <c r="G56" i="1"/>
  <c r="G54" i="1"/>
  <c r="G48" i="1"/>
  <c r="G49" i="1"/>
  <c r="G50" i="1"/>
  <c r="G51" i="1"/>
  <c r="G52" i="1"/>
  <c r="G47" i="1"/>
  <c r="G42" i="1"/>
  <c r="G32" i="1"/>
  <c r="G33" i="1"/>
  <c r="G34" i="1"/>
  <c r="G35" i="1"/>
  <c r="G36" i="1"/>
  <c r="G37" i="1"/>
  <c r="G38" i="1"/>
  <c r="G39" i="1"/>
  <c r="G31" i="1"/>
  <c r="G28" i="1"/>
  <c r="G27" i="1"/>
  <c r="G25" i="1"/>
  <c r="G20" i="1"/>
  <c r="G21" i="1"/>
  <c r="G22" i="1"/>
  <c r="G23" i="1"/>
  <c r="G19" i="1"/>
  <c r="G11" i="1"/>
  <c r="G12" i="1"/>
  <c r="G13" i="1"/>
  <c r="G14" i="1"/>
  <c r="G15" i="1"/>
  <c r="G16" i="1"/>
  <c r="G17" i="1"/>
  <c r="G10" i="1"/>
  <c r="E44" i="4" l="1"/>
  <c r="F44" i="4"/>
  <c r="C7" i="4"/>
  <c r="E43" i="4"/>
  <c r="C28" i="4"/>
  <c r="G29" i="4"/>
  <c r="G28" i="4" s="1"/>
  <c r="F28" i="4"/>
  <c r="F43" i="4" s="1"/>
  <c r="G8" i="4"/>
  <c r="G17" i="4"/>
  <c r="D43" i="4"/>
  <c r="D64" i="4" s="1"/>
  <c r="D68" i="4" s="1"/>
  <c r="C44" i="4"/>
  <c r="G45" i="4"/>
  <c r="G44" i="4" s="1"/>
  <c r="G63" i="1"/>
  <c r="F63" i="1"/>
  <c r="G55" i="1"/>
  <c r="G53" i="1"/>
  <c r="F53" i="1"/>
  <c r="G46" i="1"/>
  <c r="G43" i="1"/>
  <c r="G40" i="1"/>
  <c r="G30" i="1"/>
  <c r="G26" i="1"/>
  <c r="G24" i="1"/>
  <c r="G18" i="1"/>
  <c r="G9" i="1"/>
  <c r="F55" i="1"/>
  <c r="F46" i="1"/>
  <c r="D63" i="1"/>
  <c r="E63" i="1"/>
  <c r="D55" i="1"/>
  <c r="E55" i="1"/>
  <c r="D53" i="1"/>
  <c r="E53" i="1"/>
  <c r="D46" i="1"/>
  <c r="E46" i="1"/>
  <c r="C46" i="1"/>
  <c r="C63" i="1"/>
  <c r="C55" i="1"/>
  <c r="C53" i="1"/>
  <c r="G7" i="4" l="1"/>
  <c r="E64" i="4"/>
  <c r="E68" i="4" s="1"/>
  <c r="F64" i="4"/>
  <c r="F68" i="4" s="1"/>
  <c r="C43" i="4"/>
  <c r="C64" i="4" s="1"/>
  <c r="C68" i="4" s="1"/>
  <c r="G43" i="4"/>
  <c r="C45" i="1"/>
  <c r="G45" i="1"/>
  <c r="G29" i="1"/>
  <c r="G8" i="1"/>
  <c r="F45" i="1"/>
  <c r="D45" i="1"/>
  <c r="E45" i="1"/>
  <c r="D30" i="1"/>
  <c r="E30" i="1"/>
  <c r="F30" i="1"/>
  <c r="F29" i="1" s="1"/>
  <c r="D40" i="1"/>
  <c r="E40" i="1"/>
  <c r="F40" i="1"/>
  <c r="C40" i="1"/>
  <c r="C30" i="1"/>
  <c r="D26" i="1"/>
  <c r="E26" i="1"/>
  <c r="F26" i="1"/>
  <c r="C26" i="1"/>
  <c r="D24" i="1"/>
  <c r="E24" i="1"/>
  <c r="F24" i="1"/>
  <c r="C24" i="1"/>
  <c r="D18" i="1"/>
  <c r="E18" i="1"/>
  <c r="F18" i="1"/>
  <c r="C18" i="1"/>
  <c r="D9" i="1"/>
  <c r="D8" i="1" s="1"/>
  <c r="E9" i="1"/>
  <c r="E8" i="1" s="1"/>
  <c r="F9" i="1"/>
  <c r="F8" i="1" s="1"/>
  <c r="C9" i="1"/>
  <c r="C8" i="1" s="1"/>
  <c r="G68" i="4" l="1"/>
  <c r="G44" i="1"/>
  <c r="D29" i="1"/>
  <c r="G65" i="1"/>
  <c r="E29" i="1"/>
  <c r="E44" i="1" s="1"/>
  <c r="E65" i="1" s="1"/>
  <c r="E69" i="1" s="1"/>
  <c r="F44" i="1"/>
  <c r="F65" i="1" s="1"/>
  <c r="F69" i="1" s="1"/>
  <c r="D44" i="1"/>
  <c r="D65" i="1" s="1"/>
  <c r="D69" i="1" s="1"/>
  <c r="C29" i="1"/>
  <c r="C44" i="1" s="1"/>
  <c r="C65" i="1" s="1"/>
  <c r="C69" i="1" s="1"/>
  <c r="G69" i="1" l="1"/>
</calcChain>
</file>

<file path=xl/sharedStrings.xml><?xml version="1.0" encoding="utf-8"?>
<sst xmlns="http://schemas.openxmlformats.org/spreadsheetml/2006/main" count="229" uniqueCount="102">
  <si>
    <t>Економ. код</t>
  </si>
  <si>
    <t>П О З И Ц И Ј А</t>
  </si>
  <si>
    <t>ФОНДОВИ СОЦ. СИГУРНОСТИ</t>
  </si>
  <si>
    <t>ЈЛС</t>
  </si>
  <si>
    <t>Оп.Влада (1)
елим.</t>
  </si>
  <si>
    <t>ОПШТА ВЛАДА 
(1)</t>
  </si>
  <si>
    <t>А.  П Р И Х О Д И  (ОСИМ ОБРАЧУНСКИХ)  
(I+II+III+IV)</t>
  </si>
  <si>
    <t>I ПОРЕСКИ ПРИХОДИ (1+2+3+4+5+6+7+8)</t>
  </si>
  <si>
    <t>1. Приходи од пореза на доходак и добит</t>
  </si>
  <si>
    <t>2. Доприноси за социјално осигурање</t>
  </si>
  <si>
    <t>3. Порези на лична примања и приходе од самосталних дјелатности</t>
  </si>
  <si>
    <t>4. Порези на имовину</t>
  </si>
  <si>
    <t>5. Порези на промет производа и услуга</t>
  </si>
  <si>
    <t>6. Царине и увозне дажбине</t>
  </si>
  <si>
    <t>7. Индиректни порези прикупљени преко УИО</t>
  </si>
  <si>
    <t>8. Остали порески приходи</t>
  </si>
  <si>
    <t>II НЕПОРЕСКИ ПРИХОДИ (1+2+3+4+5)</t>
  </si>
  <si>
    <t>1. Приходи од финансијске и нефинансијске имовине и позитивних курсних разлика</t>
  </si>
  <si>
    <t>2. Накнаде и таксе и приходи од пружања јавних услуга</t>
  </si>
  <si>
    <t>3. Новчане казне</t>
  </si>
  <si>
    <t>4. Приходи од финансијске и нефинансијске имовине и трансакција размјене између или унутар јединица власти</t>
  </si>
  <si>
    <t>5. Остали непорески приходи</t>
  </si>
  <si>
    <t>III ГРАНТОВИ</t>
  </si>
  <si>
    <t>1. Грантови (а + б)</t>
  </si>
  <si>
    <t>IV ТРАНСФЕРИ ИЗМЕЂУ ИЛИ УНУТАР ЈЕДИНИЦА ВЛАСТИ (1+2)</t>
  </si>
  <si>
    <t>1. Трансфери између различитих јединица власти (а до д)</t>
  </si>
  <si>
    <t>2. Трансфери унутар исте јединице власти</t>
  </si>
  <si>
    <t>Б.   Р А С Х О Д И (ОСИМ ОБРАЧУНСКИХ)  (I+II+III)</t>
  </si>
  <si>
    <t>I ТЕКУЋИ РАСХОДИ (1+2+3+4+5+6+7+8+9)</t>
  </si>
  <si>
    <t>1. Расходи за лична примања запослених</t>
  </si>
  <si>
    <t>2. Расходи по основу коришћења робе и услуга</t>
  </si>
  <si>
    <t xml:space="preserve">3. Расходи финансирања и други финансијски трошкови </t>
  </si>
  <si>
    <t>4. Субвенције*</t>
  </si>
  <si>
    <t>5. Грантови</t>
  </si>
  <si>
    <t>6. Дознаке на име социјалне заштите које се исплаћују из буџета Републике, општина и градова</t>
  </si>
  <si>
    <t>7. Дознаке на име социјалне заштите које исплаћују институције обавезног социјалног осигурања</t>
  </si>
  <si>
    <t>8. Расходи финансирања, други финансијски трошкови и расходи трансакција размјене између или унутар јединица власти</t>
  </si>
  <si>
    <t>9. Расходи по судским рјешењима</t>
  </si>
  <si>
    <t>II ТРАНСФЕРИ ИЗМЕЂУ И УНУТАР ЈЕДИНИЦА ВЛАСТИ  (1+2)</t>
  </si>
  <si>
    <t>* * *</t>
  </si>
  <si>
    <t>III БУЏЕТСКА РЕЗЕРВА</t>
  </si>
  <si>
    <t>В.   БРУТО СУФИЦИТ/ДЕФИЦИТ  (А – Б)</t>
  </si>
  <si>
    <t>Г.   НЕТО ИЗДАЦИ ЗА НЕФИНАНСИЈСКУ ИМОВИНУ  (I+II–III-IV)</t>
  </si>
  <si>
    <t>I ПРИМИЦИ ЗА НЕФИНАНСИЈСКУ ИМОВИНУ  (1+2+3+4+5+6)</t>
  </si>
  <si>
    <t>II ПРИМИЦИ ЗА НЕФИНАНСИЈСКУ ИМОВИНУ ИЗ ТРАНСАКЦИЈА ИЗМЕЂУ ИЛИ УНУТАР ЈЕДИНИЦА  ВЛАСТИ (1)</t>
  </si>
  <si>
    <t>1. Примици за нефинансијску имовину из трансакција између или унутар јединица власти</t>
  </si>
  <si>
    <t>III ИЗДАЦИ ЗА НЕФИНАНСИЈСКУ ИМОВИНУ *</t>
  </si>
  <si>
    <t>1. Издаци за произведену сталну имовину</t>
  </si>
  <si>
    <t>2. Издаци  за драгоцјености</t>
  </si>
  <si>
    <t>3. Издаци за непроизведену сталну имовину</t>
  </si>
  <si>
    <t>4. Издаци за сталну имовину намијењену продаји</t>
  </si>
  <si>
    <t>5. Издаци за стратешке залихе</t>
  </si>
  <si>
    <t>6. Издаци за залихе материјала, робе и ситног инвентара, амбалаже и сл.</t>
  </si>
  <si>
    <t>7. Издаци за улагање на туђим некретнинама, постројењима и опреми</t>
  </si>
  <si>
    <t>IV ИЗДАЦИ ЗА НЕФИНАНСИЈСКУ ИМОВИНУ ИЗ ТРАНСАКЦИЈА ИЗМЕЂУ ИЛИ УНУТАР ЈЕДИНИЦА ВЛАСТИ (1)</t>
  </si>
  <si>
    <t>1. Издаци за нефинансијску имовину из трансакција између или унутар јединица власти</t>
  </si>
  <si>
    <t>Д.   С У Ф И Ц И Т / Д Е Ф И Ц И Т   (В + Г)</t>
  </si>
  <si>
    <t>ГКТ Републике +ВБК</t>
  </si>
  <si>
    <t>примици за произведену сталну имовину</t>
  </si>
  <si>
    <t>примици за непроизведену сталну имовину</t>
  </si>
  <si>
    <t>примици за драгоцјености</t>
  </si>
  <si>
    <t>примици од продаје сталне имовине намјењене продаји и обустављених пословања</t>
  </si>
  <si>
    <t>примици за стратешке залихе</t>
  </si>
  <si>
    <t>примици од залиха материјала учинака, робе и ситног инвентара, амбалаже и сл.</t>
  </si>
  <si>
    <t>Укалкулисане обавезе за које нису постојала расположива буџетска средства у 2020. години (евидентиране на контима обрачунских расхода)</t>
  </si>
  <si>
    <t>-</t>
  </si>
  <si>
    <t>Д.   С У Ф И Ц И Т / Д Е Ф И Ц И Т   (В + Г) + укалкулисане обавезе</t>
  </si>
  <si>
    <t>Консолидовано Република Српска</t>
  </si>
  <si>
    <t>извршење 2019</t>
  </si>
  <si>
    <t>Укалкулисане обавезе за које нису постојала расположива буџетска средства у 2019. години (евидентиране на контима обрачунских расхода)</t>
  </si>
  <si>
    <t>елиминације при консолидацији 
елим.</t>
  </si>
  <si>
    <t>Табела 1.</t>
  </si>
  <si>
    <t>*Преглед буџетских прихода и примитака за нефинансијску имовину као и преглед буџетских расхода и издака за нефинансијску имовину (обухваћени сви фондови 01-05) за Републику, јединице локалне самоуправе и фондове социјалне сигурности за 2022. годину</t>
  </si>
  <si>
    <t>извршење 2022</t>
  </si>
  <si>
    <t>* подаци су  преузети из званичног консолидованог финансијког извјештаја - свеобухватног ПИФ-а за 2022. годину</t>
  </si>
  <si>
    <t>Укалкулисане обавезе за које нису постојала расположива буџетска средства у 2022. години (евидентиране на контима обрачунских расхода)</t>
  </si>
  <si>
    <t xml:space="preserve">1. Грантови </t>
  </si>
  <si>
    <t xml:space="preserve">1. Трансфери између различитих јединица власти </t>
  </si>
  <si>
    <t>4. Субвенције</t>
  </si>
  <si>
    <t xml:space="preserve">III ИЗДАЦИ ЗА НЕФИНАНСИЈСКУ ИМОВИНУ </t>
  </si>
  <si>
    <t>1. Примици за произведену сталну имовину</t>
  </si>
  <si>
    <t>2. Примици за драгоцјености</t>
  </si>
  <si>
    <t>3. Примици за непроизведену сталну имовину</t>
  </si>
  <si>
    <t>5. Примици за стратешке залихе</t>
  </si>
  <si>
    <t>6. Примици од залиха материјала учинака, робе и ситног инвентара, амбалаже и сл.</t>
  </si>
  <si>
    <t>Табела 2.</t>
  </si>
  <si>
    <t>-у милионима КМ</t>
  </si>
  <si>
    <t>Ђ.   С У Ф И Ц И Т / Д Е Ф И Ц И Т   (Д + укалкулисане обавезе)</t>
  </si>
  <si>
    <r>
      <t>* Преглед буџетских прихода и примитака за нефинансијску имовину, као и преглед буџетских расхода и издатака за нефинансијску имовину (обухваћени сви фондови 01</t>
    </r>
    <r>
      <rPr>
        <b/>
        <sz val="11"/>
        <rFont val="Calibri"/>
        <family val="2"/>
      </rPr>
      <t>–</t>
    </r>
    <r>
      <rPr>
        <b/>
        <sz val="11"/>
        <rFont val="Times New Roman"/>
        <family val="1"/>
      </rPr>
      <t>05) за Републику, јединице локалне самоуправе и фондове социјалне сигурности за 2022. годину</t>
    </r>
  </si>
  <si>
    <t>А.  П Р И Х О Д И  (ОСИМ ОБРАЧУНСКИХ)  
(I + II + III + IV)</t>
  </si>
  <si>
    <t>извршење 2022.</t>
  </si>
  <si>
    <t>ГКТ Републике + ВБК</t>
  </si>
  <si>
    <t>I ПОРЕСКИ ПРИХОДИ (1 + 2 + 3 + 4 + 5 + 6 + 7 + 8)</t>
  </si>
  <si>
    <t>II НЕПОРЕСКИ ПРИХОДИ (1 + 2 + 3 + 4 + 5)</t>
  </si>
  <si>
    <t>Б.   Р А С Х О Д И (ОСИМ ОБРАЧУНСКИХ)  (I + II + III)</t>
  </si>
  <si>
    <t>I ТЕКУЋИ РАСХОДИ (1 + 2 + 3 + 4 + 5 + 6 + 7 + 8 + 9)</t>
  </si>
  <si>
    <t>II ТРАНСФЕРИ ИЗМЕЂУ И УНУТАР ЈЕДИНИЦА ВЛАСТИ  (1 + 2)</t>
  </si>
  <si>
    <r>
      <t xml:space="preserve">Г.   НЕТО ИЗДАЦИ ЗА НЕФИНАНСИЈСКУ ИМОВИНУ  (I + II – III </t>
    </r>
    <r>
      <rPr>
        <b/>
        <sz val="10"/>
        <rFont val="Calibri"/>
        <family val="2"/>
      </rPr>
      <t>–</t>
    </r>
    <r>
      <rPr>
        <b/>
        <sz val="10"/>
        <rFont val="Times New Roman"/>
        <family val="1"/>
      </rPr>
      <t xml:space="preserve"> IV)</t>
    </r>
  </si>
  <si>
    <t>I ПРИМИЦИ ЗА НЕФИНАНСИЈСКУ ИМОВИНУ  (1 + 2 + 3 + 4 + 5 + 6)</t>
  </si>
  <si>
    <r>
      <t xml:space="preserve">* Подаци су преузети из званичног консолидованог финансијског извјештаја </t>
    </r>
    <r>
      <rPr>
        <sz val="11"/>
        <rFont val="Calibri"/>
        <family val="2"/>
      </rPr>
      <t>–</t>
    </r>
    <r>
      <rPr>
        <sz val="11"/>
        <rFont val="Times New Roman"/>
        <family val="1"/>
      </rPr>
      <t xml:space="preserve"> свеобухватног ПИФ-а за 2022. годину (са додатим укалкулисаним обавезама).</t>
    </r>
  </si>
  <si>
    <t>4. Примици од продаје сталне имовине намијењене продаји и обустављених пословања</t>
  </si>
  <si>
    <t>IV ТРАНСФЕРИ ИЗМЕЂУ ИЛИ УНУТАР ЈЕДИНИЦА ВЛАСТИ               (1 + 2)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</si>
</sst>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,,"/>
  </numFmts>
  <fonts count="37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</font>
    <font>
      <b/>
      <sz val="8"/>
      <name val="Arial"/>
      <family val="2"/>
    </font>
    <font>
      <b/>
      <sz val="6"/>
      <color theme="1"/>
      <name val="Arial"/>
      <family val="2"/>
    </font>
    <font>
      <b/>
      <sz val="10.5"/>
      <color theme="1"/>
      <name val="Arial Narrow"/>
      <family val="2"/>
    </font>
    <font>
      <b/>
      <sz val="10"/>
      <color theme="1"/>
      <name val="Arial Narrow"/>
      <family val="2"/>
    </font>
    <font>
      <b/>
      <sz val="10.5"/>
      <color theme="1"/>
      <name val="Arial"/>
      <family val="2"/>
    </font>
    <font>
      <sz val="10.5"/>
      <color theme="1"/>
      <name val="Arial Narrow"/>
      <family val="2"/>
    </font>
    <font>
      <sz val="10"/>
      <color theme="1"/>
      <name val="Arial Narrow"/>
      <family val="2"/>
    </font>
    <font>
      <sz val="10.5"/>
      <color theme="1"/>
      <name val="Arial"/>
      <family val="2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9"/>
      <name val="Arial"/>
      <family val="2"/>
    </font>
    <font>
      <b/>
      <sz val="6"/>
      <name val="Arial"/>
      <family val="2"/>
    </font>
    <font>
      <b/>
      <sz val="10.5"/>
      <name val="Arial"/>
      <family val="2"/>
    </font>
    <font>
      <sz val="10.5"/>
      <name val="Arial"/>
      <family val="2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sz val="10.5"/>
      <name val="Arial Narrow"/>
      <family val="2"/>
    </font>
    <font>
      <b/>
      <sz val="10"/>
      <name val="Arial Narrow"/>
      <family val="2"/>
    </font>
    <font>
      <sz val="10.5"/>
      <name val="Arial Narrow"/>
      <family val="2"/>
    </font>
    <font>
      <sz val="10"/>
      <name val="Arial Narrow"/>
      <family val="2"/>
    </font>
    <font>
      <sz val="11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b/>
      <sz val="8"/>
      <name val="Times New Roman"/>
      <family val="1"/>
    </font>
    <font>
      <b/>
      <sz val="6"/>
      <name val="Times New Roman"/>
      <family val="1"/>
    </font>
    <font>
      <b/>
      <sz val="10.5"/>
      <name val="Times New Roman"/>
      <family val="1"/>
    </font>
    <font>
      <b/>
      <sz val="10"/>
      <name val="Times New Roman"/>
      <family val="1"/>
    </font>
    <font>
      <sz val="10.5"/>
      <name val="Times New Roman"/>
      <family val="1"/>
    </font>
    <font>
      <sz val="10"/>
      <name val="Times New Roman"/>
      <family val="1"/>
    </font>
    <font>
      <b/>
      <sz val="11"/>
      <name val="Calibri"/>
      <family val="2"/>
    </font>
    <font>
      <b/>
      <sz val="10"/>
      <name val="Calibri"/>
      <family val="2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theme="0" tint="-0.34998626667073579"/>
      </left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double">
        <color theme="0" tint="-0.34998626667073579"/>
      </right>
      <top style="double">
        <color theme="0" tint="-0.34998626667073579"/>
      </top>
      <bottom style="thin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double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double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theme="0" tint="-0.34998626667073579"/>
      </right>
      <top style="thin">
        <color indexed="64"/>
      </top>
      <bottom style="thin">
        <color indexed="64"/>
      </bottom>
      <diagonal/>
    </border>
    <border>
      <left style="double">
        <color theme="0" tint="-0.34998626667073579"/>
      </left>
      <right style="thin">
        <color indexed="64"/>
      </right>
      <top style="thin">
        <color indexed="64"/>
      </top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theme="0" tint="-0.34998626667073579"/>
      </bottom>
      <diagonal/>
    </border>
    <border>
      <left style="thin">
        <color indexed="64"/>
      </left>
      <right style="double">
        <color theme="0" tint="-0.34998626667073579"/>
      </right>
      <top style="thin">
        <color indexed="64"/>
      </top>
      <bottom style="double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double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/>
      <right/>
      <top/>
      <bottom style="double">
        <color theme="0" tint="-0.34998626667073579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 applyProtection="1">
      <alignment horizontal="left" wrapText="1"/>
    </xf>
    <xf numFmtId="0" fontId="4" fillId="0" borderId="2" xfId="0" applyFont="1" applyBorder="1" applyAlignment="1" applyProtection="1">
      <alignment horizontal="left" wrapText="1"/>
    </xf>
    <xf numFmtId="0" fontId="5" fillId="0" borderId="2" xfId="0" applyFont="1" applyBorder="1" applyAlignment="1" applyProtection="1">
      <alignment horizontal="left" wrapText="1"/>
    </xf>
    <xf numFmtId="0" fontId="7" fillId="0" borderId="2" xfId="0" applyFont="1" applyBorder="1" applyAlignment="1" applyProtection="1">
      <alignment horizontal="left" wrapText="1"/>
    </xf>
    <xf numFmtId="0" fontId="8" fillId="0" borderId="2" xfId="0" applyFont="1" applyBorder="1" applyAlignment="1" applyProtection="1">
      <alignment horizontal="left" wrapText="1"/>
    </xf>
    <xf numFmtId="0" fontId="4" fillId="0" borderId="2" xfId="0" applyFont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vertical="center" wrapText="1"/>
    </xf>
    <xf numFmtId="0" fontId="4" fillId="4" borderId="2" xfId="0" applyFont="1" applyFill="1" applyBorder="1" applyAlignment="1" applyProtection="1">
      <alignment vertical="center" wrapText="1"/>
    </xf>
    <xf numFmtId="0" fontId="5" fillId="4" borderId="2" xfId="0" applyFont="1" applyFill="1" applyBorder="1" applyAlignment="1" applyProtection="1">
      <alignment horizontal="left" wrapText="1"/>
    </xf>
    <xf numFmtId="0" fontId="5" fillId="0" borderId="2" xfId="0" applyFont="1" applyFill="1" applyBorder="1" applyAlignment="1" applyProtection="1">
      <alignment horizontal="left" wrapText="1"/>
    </xf>
    <xf numFmtId="0" fontId="4" fillId="3" borderId="2" xfId="0" applyFont="1" applyFill="1" applyBorder="1" applyAlignment="1" applyProtection="1">
      <alignment vertical="center" wrapText="1"/>
    </xf>
    <xf numFmtId="0" fontId="4" fillId="5" borderId="2" xfId="0" applyFont="1" applyFill="1" applyBorder="1" applyAlignment="1" applyProtection="1">
      <alignment horizontal="left" wrapText="1"/>
    </xf>
    <xf numFmtId="0" fontId="5" fillId="5" borderId="2" xfId="0" applyFont="1" applyFill="1" applyBorder="1" applyAlignment="1" applyProtection="1">
      <alignment horizontal="left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3" fontId="6" fillId="5" borderId="2" xfId="0" applyNumberFormat="1" applyFont="1" applyFill="1" applyBorder="1" applyAlignment="1" applyProtection="1">
      <alignment horizontal="right" wrapText="1"/>
    </xf>
    <xf numFmtId="3" fontId="6" fillId="0" borderId="2" xfId="0" applyNumberFormat="1" applyFont="1" applyBorder="1" applyAlignment="1" applyProtection="1">
      <alignment horizontal="right" wrapText="1"/>
    </xf>
    <xf numFmtId="3" fontId="6" fillId="0" borderId="2" xfId="0" applyNumberFormat="1" applyFont="1" applyFill="1" applyBorder="1" applyAlignment="1" applyProtection="1">
      <alignment horizontal="right" wrapText="1"/>
    </xf>
    <xf numFmtId="3" fontId="6" fillId="4" borderId="2" xfId="0" applyNumberFormat="1" applyFont="1" applyFill="1" applyBorder="1" applyAlignment="1" applyProtection="1">
      <alignment horizontal="right" wrapText="1"/>
    </xf>
    <xf numFmtId="3" fontId="6" fillId="4" borderId="2" xfId="0" applyNumberFormat="1" applyFont="1" applyFill="1" applyBorder="1" applyAlignment="1" applyProtection="1">
      <alignment horizontal="right"/>
    </xf>
    <xf numFmtId="3" fontId="6" fillId="0" borderId="2" xfId="0" applyNumberFormat="1" applyFont="1" applyBorder="1" applyAlignment="1" applyProtection="1">
      <alignment horizontal="right"/>
    </xf>
    <xf numFmtId="3" fontId="9" fillId="0" borderId="2" xfId="0" applyNumberFormat="1" applyFont="1" applyBorder="1" applyAlignment="1" applyProtection="1">
      <alignment horizontal="right"/>
      <protection locked="0"/>
    </xf>
    <xf numFmtId="3" fontId="9" fillId="0" borderId="2" xfId="0" applyNumberFormat="1" applyFont="1" applyFill="1" applyBorder="1" applyAlignment="1" applyProtection="1">
      <alignment horizontal="right"/>
      <protection locked="0"/>
    </xf>
    <xf numFmtId="3" fontId="0" fillId="0" borderId="0" xfId="0" applyNumberFormat="1"/>
    <xf numFmtId="3" fontId="9" fillId="0" borderId="2" xfId="0" applyNumberFormat="1" applyFont="1" applyBorder="1" applyAlignment="1" applyProtection="1">
      <alignment horizontal="right" wrapText="1"/>
    </xf>
    <xf numFmtId="3" fontId="9" fillId="0" borderId="2" xfId="0" applyNumberFormat="1" applyFont="1" applyFill="1" applyBorder="1" applyAlignment="1" applyProtection="1">
      <alignment horizontal="right" wrapText="1"/>
    </xf>
    <xf numFmtId="3" fontId="9" fillId="0" borderId="2" xfId="0" applyNumberFormat="1" applyFont="1" applyBorder="1" applyAlignment="1" applyProtection="1">
      <alignment horizontal="right" wrapText="1"/>
      <protection locked="0"/>
    </xf>
    <xf numFmtId="0" fontId="5" fillId="0" borderId="4" xfId="0" applyFont="1" applyFill="1" applyBorder="1" applyAlignment="1" applyProtection="1">
      <alignment horizontal="left" wrapText="1"/>
    </xf>
    <xf numFmtId="3" fontId="0" fillId="0" borderId="0" xfId="0" applyNumberFormat="1" applyFont="1"/>
    <xf numFmtId="3" fontId="9" fillId="0" borderId="2" xfId="0" applyNumberFormat="1" applyFont="1" applyBorder="1" applyAlignment="1" applyProtection="1">
      <alignment horizontal="right"/>
    </xf>
    <xf numFmtId="3" fontId="9" fillId="0" borderId="2" xfId="0" applyNumberFormat="1" applyFont="1" applyFill="1" applyBorder="1" applyAlignment="1" applyProtection="1">
      <alignment horizontal="right"/>
    </xf>
    <xf numFmtId="0" fontId="12" fillId="0" borderId="5" xfId="0" applyFont="1" applyBorder="1" applyAlignment="1">
      <alignment horizontal="center"/>
    </xf>
    <xf numFmtId="0" fontId="11" fillId="0" borderId="5" xfId="0" applyFont="1" applyFill="1" applyBorder="1" applyAlignment="1">
      <alignment wrapText="1"/>
    </xf>
    <xf numFmtId="3" fontId="0" fillId="0" borderId="5" xfId="0" applyNumberFormat="1" applyBorder="1"/>
    <xf numFmtId="0" fontId="0" fillId="0" borderId="5" xfId="0" applyBorder="1"/>
    <xf numFmtId="0" fontId="10" fillId="6" borderId="5" xfId="0" applyFont="1" applyFill="1" applyBorder="1"/>
    <xf numFmtId="0" fontId="5" fillId="6" borderId="2" xfId="0" applyFont="1" applyFill="1" applyBorder="1" applyAlignment="1" applyProtection="1">
      <alignment horizontal="left" wrapText="1"/>
    </xf>
    <xf numFmtId="3" fontId="10" fillId="6" borderId="5" xfId="0" applyNumberFormat="1" applyFont="1" applyFill="1" applyBorder="1"/>
    <xf numFmtId="3" fontId="0" fillId="7" borderId="5" xfId="0" applyNumberFormat="1" applyFill="1" applyBorder="1"/>
    <xf numFmtId="3" fontId="13" fillId="0" borderId="0" xfId="0" applyNumberFormat="1" applyFont="1"/>
    <xf numFmtId="3" fontId="14" fillId="2" borderId="2" xfId="0" applyNumberFormat="1" applyFont="1" applyFill="1" applyBorder="1" applyAlignment="1">
      <alignment horizontal="center" vertical="center" wrapText="1"/>
    </xf>
    <xf numFmtId="3" fontId="15" fillId="2" borderId="2" xfId="0" applyNumberFormat="1" applyFont="1" applyFill="1" applyBorder="1" applyAlignment="1">
      <alignment horizontal="center" vertical="center" wrapText="1"/>
    </xf>
    <xf numFmtId="3" fontId="16" fillId="5" borderId="2" xfId="0" applyNumberFormat="1" applyFont="1" applyFill="1" applyBorder="1" applyAlignment="1" applyProtection="1">
      <alignment horizontal="right" wrapText="1"/>
    </xf>
    <xf numFmtId="3" fontId="16" fillId="0" borderId="2" xfId="0" applyNumberFormat="1" applyFont="1" applyBorder="1" applyAlignment="1" applyProtection="1">
      <alignment horizontal="right" wrapText="1"/>
    </xf>
    <xf numFmtId="3" fontId="17" fillId="0" borderId="2" xfId="0" applyNumberFormat="1" applyFont="1" applyBorder="1" applyAlignment="1" applyProtection="1">
      <alignment horizontal="right" wrapText="1"/>
    </xf>
    <xf numFmtId="3" fontId="17" fillId="0" borderId="2" xfId="0" applyNumberFormat="1" applyFont="1" applyBorder="1" applyAlignment="1" applyProtection="1">
      <alignment horizontal="right" wrapText="1"/>
      <protection locked="0"/>
    </xf>
    <xf numFmtId="3" fontId="16" fillId="4" borderId="2" xfId="0" applyNumberFormat="1" applyFont="1" applyFill="1" applyBorder="1" applyAlignment="1" applyProtection="1">
      <alignment horizontal="right" wrapText="1"/>
    </xf>
    <xf numFmtId="3" fontId="16" fillId="4" borderId="2" xfId="0" applyNumberFormat="1" applyFont="1" applyFill="1" applyBorder="1" applyAlignment="1" applyProtection="1">
      <alignment horizontal="right"/>
    </xf>
    <xf numFmtId="3" fontId="16" fillId="0" borderId="2" xfId="0" applyNumberFormat="1" applyFont="1" applyBorder="1" applyAlignment="1" applyProtection="1">
      <alignment horizontal="right"/>
    </xf>
    <xf numFmtId="3" fontId="17" fillId="0" borderId="2" xfId="0" applyNumberFormat="1" applyFont="1" applyBorder="1" applyAlignment="1" applyProtection="1">
      <alignment horizontal="right"/>
    </xf>
    <xf numFmtId="3" fontId="17" fillId="0" borderId="2" xfId="0" applyNumberFormat="1" applyFont="1" applyBorder="1" applyAlignment="1" applyProtection="1">
      <alignment horizontal="right"/>
      <protection locked="0"/>
    </xf>
    <xf numFmtId="3" fontId="13" fillId="0" borderId="5" xfId="0" applyNumberFormat="1" applyFont="1" applyFill="1" applyBorder="1"/>
    <xf numFmtId="3" fontId="13" fillId="0" borderId="5" xfId="0" applyNumberFormat="1" applyFont="1" applyBorder="1"/>
    <xf numFmtId="3" fontId="18" fillId="6" borderId="5" xfId="0" applyNumberFormat="1" applyFont="1" applyFill="1" applyBorder="1"/>
    <xf numFmtId="0" fontId="13" fillId="0" borderId="0" xfId="0" applyFont="1"/>
    <xf numFmtId="3" fontId="19" fillId="0" borderId="0" xfId="0" applyNumberFormat="1" applyFont="1" applyAlignment="1">
      <alignment horizontal="right"/>
    </xf>
    <xf numFmtId="0" fontId="15" fillId="2" borderId="2" xfId="0" applyFont="1" applyFill="1" applyBorder="1" applyAlignment="1">
      <alignment horizontal="center" vertical="center" wrapText="1"/>
    </xf>
    <xf numFmtId="0" fontId="20" fillId="5" borderId="2" xfId="0" applyFont="1" applyFill="1" applyBorder="1" applyAlignment="1" applyProtection="1">
      <alignment horizontal="left" wrapText="1"/>
    </xf>
    <xf numFmtId="0" fontId="21" fillId="5" borderId="2" xfId="0" applyFont="1" applyFill="1" applyBorder="1" applyAlignment="1" applyProtection="1">
      <alignment horizontal="left" wrapText="1"/>
    </xf>
    <xf numFmtId="0" fontId="20" fillId="0" borderId="2" xfId="0" applyFont="1" applyBorder="1" applyAlignment="1" applyProtection="1">
      <alignment horizontal="left" wrapText="1"/>
    </xf>
    <xf numFmtId="0" fontId="21" fillId="0" borderId="2" xfId="0" applyFont="1" applyBorder="1" applyAlignment="1" applyProtection="1">
      <alignment horizontal="left" wrapText="1"/>
    </xf>
    <xf numFmtId="3" fontId="17" fillId="0" borderId="2" xfId="0" applyNumberFormat="1" applyFont="1" applyFill="1" applyBorder="1" applyAlignment="1" applyProtection="1">
      <alignment horizontal="right" wrapText="1"/>
    </xf>
    <xf numFmtId="0" fontId="20" fillId="0" borderId="2" xfId="0" applyFont="1" applyBorder="1" applyAlignment="1" applyProtection="1">
      <alignment horizontal="left" vertical="center" wrapText="1"/>
    </xf>
    <xf numFmtId="0" fontId="21" fillId="0" borderId="2" xfId="0" applyFont="1" applyBorder="1" applyAlignment="1" applyProtection="1">
      <alignment vertical="center" wrapText="1"/>
    </xf>
    <xf numFmtId="3" fontId="16" fillId="0" borderId="2" xfId="0" applyNumberFormat="1" applyFont="1" applyFill="1" applyBorder="1" applyAlignment="1" applyProtection="1">
      <alignment horizontal="right" wrapText="1"/>
    </xf>
    <xf numFmtId="0" fontId="20" fillId="4" borderId="2" xfId="0" applyFont="1" applyFill="1" applyBorder="1" applyAlignment="1" applyProtection="1">
      <alignment vertical="center" wrapText="1"/>
    </xf>
    <xf numFmtId="0" fontId="21" fillId="4" borderId="2" xfId="0" applyFont="1" applyFill="1" applyBorder="1" applyAlignment="1" applyProtection="1">
      <alignment horizontal="left" wrapText="1"/>
    </xf>
    <xf numFmtId="0" fontId="21" fillId="0" borderId="2" xfId="0" applyFont="1" applyFill="1" applyBorder="1" applyAlignment="1" applyProtection="1">
      <alignment horizontal="left" wrapText="1"/>
    </xf>
    <xf numFmtId="0" fontId="20" fillId="3" borderId="2" xfId="0" applyFont="1" applyFill="1" applyBorder="1" applyAlignment="1" applyProtection="1">
      <alignment vertical="center" wrapText="1"/>
    </xf>
    <xf numFmtId="0" fontId="21" fillId="3" borderId="2" xfId="0" applyFont="1" applyFill="1" applyBorder="1" applyAlignment="1" applyProtection="1">
      <alignment horizontal="left" wrapText="1"/>
    </xf>
    <xf numFmtId="0" fontId="22" fillId="0" borderId="2" xfId="0" applyFont="1" applyBorder="1" applyAlignment="1" applyProtection="1">
      <alignment horizontal="left" wrapText="1"/>
    </xf>
    <xf numFmtId="3" fontId="17" fillId="0" borderId="2" xfId="0" applyNumberFormat="1" applyFont="1" applyFill="1" applyBorder="1" applyAlignment="1" applyProtection="1">
      <alignment horizontal="right"/>
    </xf>
    <xf numFmtId="0" fontId="21" fillId="0" borderId="4" xfId="0" applyFont="1" applyFill="1" applyBorder="1" applyAlignment="1" applyProtection="1">
      <alignment horizontal="left" wrapText="1"/>
    </xf>
    <xf numFmtId="0" fontId="23" fillId="0" borderId="2" xfId="0" applyFont="1" applyBorder="1" applyAlignment="1" applyProtection="1">
      <alignment horizontal="left" wrapText="1"/>
    </xf>
    <xf numFmtId="3" fontId="17" fillId="0" borderId="2" xfId="0" applyNumberFormat="1" applyFont="1" applyFill="1" applyBorder="1" applyAlignment="1" applyProtection="1">
      <alignment horizontal="right"/>
      <protection locked="0"/>
    </xf>
    <xf numFmtId="0" fontId="24" fillId="0" borderId="5" xfId="0" applyFont="1" applyBorder="1" applyAlignment="1">
      <alignment horizontal="center"/>
    </xf>
    <xf numFmtId="0" fontId="24" fillId="0" borderId="5" xfId="0" applyFont="1" applyFill="1" applyBorder="1" applyAlignment="1">
      <alignment wrapText="1"/>
    </xf>
    <xf numFmtId="0" fontId="13" fillId="0" borderId="5" xfId="0" applyFont="1" applyBorder="1"/>
    <xf numFmtId="0" fontId="18" fillId="6" borderId="5" xfId="0" applyFont="1" applyFill="1" applyBorder="1"/>
    <xf numFmtId="0" fontId="21" fillId="6" borderId="2" xfId="0" applyFont="1" applyFill="1" applyBorder="1" applyAlignment="1" applyProtection="1">
      <alignment horizontal="left" wrapText="1"/>
    </xf>
    <xf numFmtId="0" fontId="25" fillId="0" borderId="0" xfId="0" applyFont="1"/>
    <xf numFmtId="3" fontId="25" fillId="0" borderId="0" xfId="0" applyNumberFormat="1" applyFont="1"/>
    <xf numFmtId="3" fontId="26" fillId="0" borderId="0" xfId="0" applyNumberFormat="1" applyFont="1" applyAlignment="1">
      <alignment horizontal="right"/>
    </xf>
    <xf numFmtId="3" fontId="27" fillId="2" borderId="8" xfId="0" applyNumberFormat="1" applyFont="1" applyFill="1" applyBorder="1" applyAlignment="1">
      <alignment horizontal="center" vertical="center" wrapText="1"/>
    </xf>
    <xf numFmtId="3" fontId="28" fillId="2" borderId="8" xfId="0" applyNumberFormat="1" applyFont="1" applyFill="1" applyBorder="1" applyAlignment="1">
      <alignment horizontal="center" vertical="center" wrapText="1"/>
    </xf>
    <xf numFmtId="3" fontId="27" fillId="2" borderId="9" xfId="0" applyNumberFormat="1" applyFont="1" applyFill="1" applyBorder="1" applyAlignment="1">
      <alignment horizontal="center" vertical="center" wrapText="1"/>
    </xf>
    <xf numFmtId="3" fontId="27" fillId="2" borderId="2" xfId="0" applyNumberFormat="1" applyFont="1" applyFill="1" applyBorder="1" applyAlignment="1">
      <alignment horizontal="center" vertical="center" wrapText="1"/>
    </xf>
    <xf numFmtId="3" fontId="27" fillId="2" borderId="11" xfId="0" applyNumberFormat="1" applyFont="1" applyFill="1" applyBorder="1" applyAlignment="1">
      <alignment horizontal="center" vertical="center" wrapText="1"/>
    </xf>
    <xf numFmtId="0" fontId="29" fillId="2" borderId="12" xfId="0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center" vertical="center" wrapText="1"/>
    </xf>
    <xf numFmtId="3" fontId="29" fillId="2" borderId="2" xfId="0" applyNumberFormat="1" applyFont="1" applyFill="1" applyBorder="1" applyAlignment="1">
      <alignment horizontal="center" vertical="center" wrapText="1"/>
    </xf>
    <xf numFmtId="3" fontId="29" fillId="2" borderId="11" xfId="0" applyNumberFormat="1" applyFont="1" applyFill="1" applyBorder="1" applyAlignment="1">
      <alignment horizontal="center" vertical="center" wrapText="1"/>
    </xf>
    <xf numFmtId="0" fontId="30" fillId="5" borderId="12" xfId="0" applyFont="1" applyFill="1" applyBorder="1" applyAlignment="1" applyProtection="1">
      <alignment horizontal="left" wrapText="1"/>
    </xf>
    <xf numFmtId="0" fontId="31" fillId="5" borderId="2" xfId="0" applyFont="1" applyFill="1" applyBorder="1" applyAlignment="1" applyProtection="1">
      <alignment horizontal="left" wrapText="1"/>
    </xf>
    <xf numFmtId="164" fontId="30" fillId="5" borderId="2" xfId="0" applyNumberFormat="1" applyFont="1" applyFill="1" applyBorder="1" applyAlignment="1" applyProtection="1">
      <alignment horizontal="right" wrapText="1"/>
    </xf>
    <xf numFmtId="164" fontId="30" fillId="5" borderId="11" xfId="0" applyNumberFormat="1" applyFont="1" applyFill="1" applyBorder="1" applyAlignment="1" applyProtection="1">
      <alignment horizontal="right" wrapText="1"/>
    </xf>
    <xf numFmtId="0" fontId="30" fillId="0" borderId="12" xfId="0" applyFont="1" applyBorder="1" applyAlignment="1" applyProtection="1">
      <alignment horizontal="left" wrapText="1"/>
    </xf>
    <xf numFmtId="0" fontId="31" fillId="0" borderId="2" xfId="0" applyFont="1" applyBorder="1" applyAlignment="1" applyProtection="1">
      <alignment horizontal="left" wrapText="1"/>
    </xf>
    <xf numFmtId="164" fontId="30" fillId="0" borderId="2" xfId="0" applyNumberFormat="1" applyFont="1" applyBorder="1" applyAlignment="1" applyProtection="1">
      <alignment horizontal="right" wrapText="1"/>
    </xf>
    <xf numFmtId="164" fontId="30" fillId="0" borderId="11" xfId="0" applyNumberFormat="1" applyFont="1" applyBorder="1" applyAlignment="1" applyProtection="1">
      <alignment horizontal="right" wrapText="1"/>
    </xf>
    <xf numFmtId="164" fontId="32" fillId="0" borderId="2" xfId="0" applyNumberFormat="1" applyFont="1" applyBorder="1" applyAlignment="1" applyProtection="1">
      <alignment horizontal="right" wrapText="1"/>
    </xf>
    <xf numFmtId="164" fontId="32" fillId="0" borderId="11" xfId="0" applyNumberFormat="1" applyFont="1" applyFill="1" applyBorder="1" applyAlignment="1" applyProtection="1">
      <alignment horizontal="right" wrapText="1"/>
    </xf>
    <xf numFmtId="164" fontId="32" fillId="0" borderId="2" xfId="0" applyNumberFormat="1" applyFont="1" applyBorder="1" applyAlignment="1" applyProtection="1">
      <alignment horizontal="right" wrapText="1"/>
      <protection locked="0"/>
    </xf>
    <xf numFmtId="0" fontId="30" fillId="0" borderId="12" xfId="0" applyFont="1" applyBorder="1" applyAlignment="1" applyProtection="1">
      <alignment horizontal="left" vertical="center" wrapText="1"/>
    </xf>
    <xf numFmtId="0" fontId="31" fillId="0" borderId="2" xfId="0" applyFont="1" applyBorder="1" applyAlignment="1" applyProtection="1">
      <alignment vertical="center" wrapText="1"/>
    </xf>
    <xf numFmtId="164" fontId="30" fillId="0" borderId="11" xfId="0" applyNumberFormat="1" applyFont="1" applyFill="1" applyBorder="1" applyAlignment="1" applyProtection="1">
      <alignment horizontal="right" wrapText="1"/>
    </xf>
    <xf numFmtId="0" fontId="30" fillId="4" borderId="12" xfId="0" applyFont="1" applyFill="1" applyBorder="1" applyAlignment="1" applyProtection="1">
      <alignment vertical="center" wrapText="1"/>
    </xf>
    <xf numFmtId="0" fontId="31" fillId="4" borderId="2" xfId="0" applyFont="1" applyFill="1" applyBorder="1" applyAlignment="1" applyProtection="1">
      <alignment horizontal="left" wrapText="1"/>
    </xf>
    <xf numFmtId="164" fontId="30" fillId="4" borderId="2" xfId="0" applyNumberFormat="1" applyFont="1" applyFill="1" applyBorder="1" applyAlignment="1" applyProtection="1">
      <alignment horizontal="right" wrapText="1"/>
    </xf>
    <xf numFmtId="164" fontId="30" fillId="4" borderId="11" xfId="0" applyNumberFormat="1" applyFont="1" applyFill="1" applyBorder="1" applyAlignment="1" applyProtection="1">
      <alignment horizontal="right" wrapText="1"/>
    </xf>
    <xf numFmtId="0" fontId="31" fillId="0" borderId="2" xfId="0" applyFont="1" applyFill="1" applyBorder="1" applyAlignment="1" applyProtection="1">
      <alignment horizontal="left" wrapText="1"/>
    </xf>
    <xf numFmtId="0" fontId="30" fillId="3" borderId="12" xfId="0" applyFont="1" applyFill="1" applyBorder="1" applyAlignment="1" applyProtection="1">
      <alignment vertical="center" wrapText="1"/>
    </xf>
    <xf numFmtId="0" fontId="31" fillId="3" borderId="2" xfId="0" applyFont="1" applyFill="1" applyBorder="1" applyAlignment="1" applyProtection="1">
      <alignment horizontal="left" wrapText="1"/>
    </xf>
    <xf numFmtId="164" fontId="30" fillId="4" borderId="2" xfId="0" applyNumberFormat="1" applyFont="1" applyFill="1" applyBorder="1" applyAlignment="1" applyProtection="1">
      <alignment horizontal="right"/>
    </xf>
    <xf numFmtId="164" fontId="30" fillId="4" borderId="11" xfId="0" applyNumberFormat="1" applyFont="1" applyFill="1" applyBorder="1" applyAlignment="1" applyProtection="1">
      <alignment horizontal="right"/>
    </xf>
    <xf numFmtId="164" fontId="30" fillId="0" borderId="2" xfId="0" applyNumberFormat="1" applyFont="1" applyBorder="1" applyAlignment="1" applyProtection="1">
      <alignment horizontal="right"/>
    </xf>
    <xf numFmtId="164" fontId="30" fillId="0" borderId="11" xfId="0" applyNumberFormat="1" applyFont="1" applyBorder="1" applyAlignment="1" applyProtection="1">
      <alignment horizontal="right"/>
    </xf>
    <xf numFmtId="0" fontId="32" fillId="0" borderId="12" xfId="0" applyFont="1" applyBorder="1" applyAlignment="1" applyProtection="1">
      <alignment horizontal="left" wrapText="1"/>
    </xf>
    <xf numFmtId="164" fontId="32" fillId="0" borderId="2" xfId="0" applyNumberFormat="1" applyFont="1" applyBorder="1" applyAlignment="1" applyProtection="1">
      <alignment horizontal="right"/>
    </xf>
    <xf numFmtId="164" fontId="32" fillId="0" borderId="11" xfId="0" applyNumberFormat="1" applyFont="1" applyFill="1" applyBorder="1" applyAlignment="1" applyProtection="1">
      <alignment horizontal="right"/>
    </xf>
    <xf numFmtId="164" fontId="25" fillId="0" borderId="2" xfId="0" applyNumberFormat="1" applyFont="1" applyBorder="1"/>
    <xf numFmtId="0" fontId="33" fillId="0" borderId="2" xfId="0" applyFont="1" applyBorder="1" applyAlignment="1" applyProtection="1">
      <alignment horizontal="left" wrapText="1"/>
    </xf>
    <xf numFmtId="164" fontId="32" fillId="0" borderId="2" xfId="0" applyNumberFormat="1" applyFont="1" applyBorder="1" applyAlignment="1" applyProtection="1">
      <alignment horizontal="right"/>
      <protection locked="0"/>
    </xf>
    <xf numFmtId="164" fontId="32" fillId="0" borderId="11" xfId="0" applyNumberFormat="1" applyFont="1" applyFill="1" applyBorder="1" applyAlignment="1" applyProtection="1">
      <alignment horizontal="right"/>
      <protection locked="0"/>
    </xf>
    <xf numFmtId="0" fontId="25" fillId="0" borderId="12" xfId="0" applyFont="1" applyBorder="1"/>
    <xf numFmtId="0" fontId="25" fillId="0" borderId="2" xfId="0" applyFont="1" applyBorder="1"/>
    <xf numFmtId="164" fontId="25" fillId="0" borderId="11" xfId="0" applyNumberFormat="1" applyFont="1" applyBorder="1"/>
    <xf numFmtId="0" fontId="25" fillId="0" borderId="19" xfId="0" applyFont="1" applyBorder="1" applyAlignment="1">
      <alignment horizontal="center"/>
    </xf>
    <xf numFmtId="164" fontId="25" fillId="0" borderId="20" xfId="0" applyNumberFormat="1" applyFont="1" applyFill="1" applyBorder="1"/>
    <xf numFmtId="164" fontId="25" fillId="0" borderId="20" xfId="0" applyNumberFormat="1" applyFont="1" applyBorder="1"/>
    <xf numFmtId="164" fontId="25" fillId="0" borderId="21" xfId="0" applyNumberFormat="1" applyFont="1" applyBorder="1"/>
    <xf numFmtId="0" fontId="25" fillId="0" borderId="13" xfId="0" applyFont="1" applyBorder="1"/>
    <xf numFmtId="0" fontId="25" fillId="0" borderId="5" xfId="0" applyFont="1" applyBorder="1"/>
    <xf numFmtId="164" fontId="25" fillId="0" borderId="5" xfId="0" applyNumberFormat="1" applyFont="1" applyBorder="1"/>
    <xf numFmtId="164" fontId="25" fillId="0" borderId="14" xfId="0" applyNumberFormat="1" applyFont="1" applyBorder="1"/>
    <xf numFmtId="0" fontId="26" fillId="6" borderId="15" xfId="0" applyFont="1" applyFill="1" applyBorder="1"/>
    <xf numFmtId="0" fontId="31" fillId="6" borderId="16" xfId="0" applyFont="1" applyFill="1" applyBorder="1" applyAlignment="1" applyProtection="1">
      <alignment horizontal="left" wrapText="1"/>
    </xf>
    <xf numFmtId="164" fontId="26" fillId="6" borderId="17" xfId="0" applyNumberFormat="1" applyFont="1" applyFill="1" applyBorder="1"/>
    <xf numFmtId="164" fontId="26" fillId="6" borderId="18" xfId="0" applyNumberFormat="1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27" fillId="2" borderId="6" xfId="0" applyFont="1" applyFill="1" applyBorder="1" applyAlignment="1">
      <alignment horizontal="center" vertical="center" wrapText="1"/>
    </xf>
    <xf numFmtId="0" fontId="27" fillId="2" borderId="10" xfId="0" applyFont="1" applyFill="1" applyBorder="1" applyAlignment="1">
      <alignment horizontal="center" vertical="center" wrapText="1"/>
    </xf>
    <xf numFmtId="0" fontId="27" fillId="2" borderId="7" xfId="0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wrapText="1"/>
    </xf>
    <xf numFmtId="0" fontId="25" fillId="0" borderId="0" xfId="0" applyFont="1" applyAlignment="1">
      <alignment horizontal="left"/>
    </xf>
    <xf numFmtId="49" fontId="25" fillId="0" borderId="22" xfId="0" applyNumberFormat="1" applyFont="1" applyBorder="1" applyAlignment="1">
      <alignment horizontal="right"/>
    </xf>
    <xf numFmtId="0" fontId="31" fillId="0" borderId="2" xfId="0" applyFont="1" applyBorder="1" applyAlignment="1" applyProtection="1">
      <alignment horizontal="left" vertical="center" wrapText="1"/>
    </xf>
    <xf numFmtId="0" fontId="33" fillId="0" borderId="20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69"/>
  <sheetViews>
    <sheetView topLeftCell="A52" zoomScaleNormal="100" workbookViewId="0">
      <selection activeCell="C10" sqref="C10:C17"/>
    </sheetView>
  </sheetViews>
  <sheetFormatPr defaultRowHeight="15" x14ac:dyDescent="0.25"/>
  <cols>
    <col min="2" max="2" width="59.7109375" customWidth="1"/>
    <col min="3" max="3" width="18.140625" style="26" customWidth="1"/>
    <col min="4" max="4" width="13.28515625" style="26" customWidth="1"/>
    <col min="5" max="5" width="16.28515625" style="26" customWidth="1"/>
    <col min="6" max="6" width="13" style="26" customWidth="1"/>
    <col min="7" max="7" width="14.28515625" style="26" bestFit="1" customWidth="1"/>
  </cols>
  <sheetData>
    <row r="5" spans="1:7" ht="42.75" customHeight="1" x14ac:dyDescent="0.25">
      <c r="A5" s="142" t="s">
        <v>0</v>
      </c>
      <c r="B5" s="142" t="s">
        <v>1</v>
      </c>
      <c r="C5" s="15" t="s">
        <v>57</v>
      </c>
      <c r="D5" s="16" t="s">
        <v>2</v>
      </c>
      <c r="E5" s="15" t="s">
        <v>3</v>
      </c>
      <c r="F5" s="15" t="s">
        <v>4</v>
      </c>
      <c r="G5" s="15" t="s">
        <v>5</v>
      </c>
    </row>
    <row r="6" spans="1:7" ht="24" x14ac:dyDescent="0.25">
      <c r="A6" s="143"/>
      <c r="B6" s="143"/>
      <c r="C6" s="15" t="s">
        <v>68</v>
      </c>
      <c r="D6" s="15" t="s">
        <v>68</v>
      </c>
      <c r="E6" s="15" t="s">
        <v>68</v>
      </c>
      <c r="F6" s="15" t="s">
        <v>68</v>
      </c>
      <c r="G6" s="15" t="s">
        <v>68</v>
      </c>
    </row>
    <row r="7" spans="1:7" x14ac:dyDescent="0.25">
      <c r="A7" s="1">
        <v>1</v>
      </c>
      <c r="B7" s="1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</row>
    <row r="8" spans="1:7" ht="26.25" x14ac:dyDescent="0.25">
      <c r="A8" s="13"/>
      <c r="B8" s="14" t="s">
        <v>6</v>
      </c>
      <c r="C8" s="18">
        <f>C9+C18+C24+C26</f>
        <v>3120498777</v>
      </c>
      <c r="D8" s="18">
        <f t="shared" ref="D8:G8" si="0">D9+D18+D24+D26</f>
        <v>842580525</v>
      </c>
      <c r="E8" s="18">
        <f t="shared" si="0"/>
        <v>702127550</v>
      </c>
      <c r="F8" s="18">
        <f t="shared" si="0"/>
        <v>-188848214</v>
      </c>
      <c r="G8" s="18">
        <f t="shared" si="0"/>
        <v>4476358638</v>
      </c>
    </row>
    <row r="9" spans="1:7" x14ac:dyDescent="0.25">
      <c r="A9" s="3">
        <v>71</v>
      </c>
      <c r="B9" s="4" t="s">
        <v>7</v>
      </c>
      <c r="C9" s="19">
        <f>SUM(C10:C17)</f>
        <v>2779522758</v>
      </c>
      <c r="D9" s="19">
        <f t="shared" ref="D9:G9" si="1">SUM(D10:D17)</f>
        <v>722518139</v>
      </c>
      <c r="E9" s="19">
        <f t="shared" si="1"/>
        <v>430530840</v>
      </c>
      <c r="F9" s="19">
        <f t="shared" si="1"/>
        <v>-2871751</v>
      </c>
      <c r="G9" s="19">
        <f t="shared" si="1"/>
        <v>3929699986</v>
      </c>
    </row>
    <row r="10" spans="1:7" x14ac:dyDescent="0.25">
      <c r="A10" s="3">
        <v>711</v>
      </c>
      <c r="B10" s="4" t="s">
        <v>8</v>
      </c>
      <c r="C10" s="27">
        <v>256732208</v>
      </c>
      <c r="D10" s="27"/>
      <c r="E10" s="27">
        <v>1396</v>
      </c>
      <c r="F10" s="27"/>
      <c r="G10" s="28">
        <f>SUM(C10:F10)</f>
        <v>256733604</v>
      </c>
    </row>
    <row r="11" spans="1:7" x14ac:dyDescent="0.25">
      <c r="A11" s="3">
        <v>712</v>
      </c>
      <c r="B11" s="4" t="s">
        <v>9</v>
      </c>
      <c r="C11" s="27">
        <v>897546587</v>
      </c>
      <c r="D11" s="27">
        <v>722518139</v>
      </c>
      <c r="E11" s="27"/>
      <c r="F11" s="27">
        <v>-2871751</v>
      </c>
      <c r="G11" s="28">
        <f t="shared" ref="G11:G17" si="2">SUM(C11:F11)</f>
        <v>1617192975</v>
      </c>
    </row>
    <row r="12" spans="1:7" x14ac:dyDescent="0.25">
      <c r="A12" s="3">
        <v>713</v>
      </c>
      <c r="B12" s="4" t="s">
        <v>10</v>
      </c>
      <c r="C12" s="29">
        <v>126144978</v>
      </c>
      <c r="D12" s="29"/>
      <c r="E12" s="29">
        <v>45270452</v>
      </c>
      <c r="F12" s="29"/>
      <c r="G12" s="28">
        <f t="shared" si="2"/>
        <v>171415430</v>
      </c>
    </row>
    <row r="13" spans="1:7" x14ac:dyDescent="0.25">
      <c r="A13" s="3">
        <v>714</v>
      </c>
      <c r="B13" s="4" t="s">
        <v>11</v>
      </c>
      <c r="C13" s="27">
        <v>17271639</v>
      </c>
      <c r="D13" s="27"/>
      <c r="E13" s="27">
        <v>27924649</v>
      </c>
      <c r="F13" s="27"/>
      <c r="G13" s="28">
        <f t="shared" si="2"/>
        <v>45196288</v>
      </c>
    </row>
    <row r="14" spans="1:7" x14ac:dyDescent="0.25">
      <c r="A14" s="3">
        <v>715</v>
      </c>
      <c r="B14" s="4" t="s">
        <v>12</v>
      </c>
      <c r="C14" s="29">
        <v>13901589</v>
      </c>
      <c r="D14" s="29"/>
      <c r="E14" s="29">
        <v>2640059</v>
      </c>
      <c r="F14" s="29"/>
      <c r="G14" s="28">
        <f t="shared" si="2"/>
        <v>16541648</v>
      </c>
    </row>
    <row r="15" spans="1:7" x14ac:dyDescent="0.25">
      <c r="A15" s="3">
        <v>716</v>
      </c>
      <c r="B15" s="4" t="s">
        <v>13</v>
      </c>
      <c r="C15" s="29">
        <v>713999</v>
      </c>
      <c r="D15" s="29"/>
      <c r="E15" s="29"/>
      <c r="F15" s="29"/>
      <c r="G15" s="28">
        <f t="shared" si="2"/>
        <v>713999</v>
      </c>
    </row>
    <row r="16" spans="1:7" x14ac:dyDescent="0.25">
      <c r="A16" s="3">
        <v>717</v>
      </c>
      <c r="B16" s="4" t="s">
        <v>14</v>
      </c>
      <c r="C16" s="29">
        <v>1467168072</v>
      </c>
      <c r="D16" s="29"/>
      <c r="E16" s="29">
        <v>351551597</v>
      </c>
      <c r="F16" s="29"/>
      <c r="G16" s="28">
        <f t="shared" si="2"/>
        <v>1818719669</v>
      </c>
    </row>
    <row r="17" spans="1:7" x14ac:dyDescent="0.25">
      <c r="A17" s="3">
        <v>719</v>
      </c>
      <c r="B17" s="4" t="s">
        <v>15</v>
      </c>
      <c r="C17" s="29">
        <v>43686</v>
      </c>
      <c r="D17" s="29"/>
      <c r="E17" s="29">
        <v>3142687</v>
      </c>
      <c r="F17" s="29"/>
      <c r="G17" s="28">
        <f t="shared" si="2"/>
        <v>3186373</v>
      </c>
    </row>
    <row r="18" spans="1:7" x14ac:dyDescent="0.25">
      <c r="A18" s="3">
        <v>72</v>
      </c>
      <c r="B18" s="4" t="s">
        <v>16</v>
      </c>
      <c r="C18" s="19">
        <f>SUM(C19:C23)</f>
        <v>250858143</v>
      </c>
      <c r="D18" s="19">
        <f t="shared" ref="D18:G18" si="3">SUM(D19:D23)</f>
        <v>2766902</v>
      </c>
      <c r="E18" s="19">
        <f t="shared" si="3"/>
        <v>198544510</v>
      </c>
      <c r="F18" s="19">
        <f t="shared" si="3"/>
        <v>-2004698</v>
      </c>
      <c r="G18" s="19">
        <f t="shared" si="3"/>
        <v>450164857</v>
      </c>
    </row>
    <row r="19" spans="1:7" ht="25.5" x14ac:dyDescent="0.25">
      <c r="A19" s="7">
        <v>721</v>
      </c>
      <c r="B19" s="8" t="s">
        <v>17</v>
      </c>
      <c r="C19" s="27">
        <v>46046430</v>
      </c>
      <c r="D19" s="27">
        <v>2042679</v>
      </c>
      <c r="E19" s="27">
        <v>24758706</v>
      </c>
      <c r="F19" s="27"/>
      <c r="G19" s="28">
        <f>SUM(C19:F19)</f>
        <v>72847815</v>
      </c>
    </row>
    <row r="20" spans="1:7" x14ac:dyDescent="0.25">
      <c r="A20" s="3">
        <v>722</v>
      </c>
      <c r="B20" s="8" t="s">
        <v>18</v>
      </c>
      <c r="C20" s="27">
        <v>175555086</v>
      </c>
      <c r="D20" s="27">
        <v>1360</v>
      </c>
      <c r="E20" s="27">
        <v>166806888</v>
      </c>
      <c r="F20" s="27"/>
      <c r="G20" s="28">
        <f t="shared" ref="G20:G23" si="4">SUM(C20:F20)</f>
        <v>342363334</v>
      </c>
    </row>
    <row r="21" spans="1:7" x14ac:dyDescent="0.25">
      <c r="A21" s="3">
        <v>723</v>
      </c>
      <c r="B21" s="4" t="s">
        <v>19</v>
      </c>
      <c r="C21" s="27">
        <v>22290633</v>
      </c>
      <c r="D21" s="27"/>
      <c r="E21" s="27">
        <v>400958</v>
      </c>
      <c r="F21" s="27"/>
      <c r="G21" s="28">
        <f t="shared" si="4"/>
        <v>22691591</v>
      </c>
    </row>
    <row r="22" spans="1:7" ht="26.25" x14ac:dyDescent="0.25">
      <c r="A22" s="3">
        <v>728</v>
      </c>
      <c r="B22" s="4" t="s">
        <v>20</v>
      </c>
      <c r="C22" s="27">
        <v>1942298</v>
      </c>
      <c r="D22" s="27">
        <v>29372</v>
      </c>
      <c r="E22" s="27">
        <v>44523</v>
      </c>
      <c r="F22" s="27">
        <v>-2004698</v>
      </c>
      <c r="G22" s="28">
        <f t="shared" si="4"/>
        <v>11495</v>
      </c>
    </row>
    <row r="23" spans="1:7" x14ac:dyDescent="0.25">
      <c r="A23" s="3">
        <v>729</v>
      </c>
      <c r="B23" s="4" t="s">
        <v>21</v>
      </c>
      <c r="C23" s="29">
        <v>5023696</v>
      </c>
      <c r="D23" s="29">
        <v>693491</v>
      </c>
      <c r="E23" s="29">
        <v>6533435</v>
      </c>
      <c r="F23" s="29"/>
      <c r="G23" s="28">
        <f t="shared" si="4"/>
        <v>12250622</v>
      </c>
    </row>
    <row r="24" spans="1:7" x14ac:dyDescent="0.25">
      <c r="A24" s="3">
        <v>73</v>
      </c>
      <c r="B24" s="4" t="s">
        <v>22</v>
      </c>
      <c r="C24" s="19">
        <f>C25</f>
        <v>87504214</v>
      </c>
      <c r="D24" s="19">
        <f t="shared" ref="D24:G24" si="5">D25</f>
        <v>20408</v>
      </c>
      <c r="E24" s="19">
        <f t="shared" si="5"/>
        <v>8623311</v>
      </c>
      <c r="F24" s="19">
        <f t="shared" si="5"/>
        <v>0</v>
      </c>
      <c r="G24" s="19">
        <f t="shared" si="5"/>
        <v>96147933</v>
      </c>
    </row>
    <row r="25" spans="1:7" x14ac:dyDescent="0.25">
      <c r="A25" s="3">
        <v>731</v>
      </c>
      <c r="B25" s="4" t="s">
        <v>23</v>
      </c>
      <c r="C25" s="27">
        <v>87504214</v>
      </c>
      <c r="D25" s="27">
        <v>20408</v>
      </c>
      <c r="E25" s="27">
        <v>8623311</v>
      </c>
      <c r="F25" s="27"/>
      <c r="G25" s="20">
        <f>SUM(C25:F25)</f>
        <v>96147933</v>
      </c>
    </row>
    <row r="26" spans="1:7" x14ac:dyDescent="0.25">
      <c r="A26" s="3">
        <v>78</v>
      </c>
      <c r="B26" s="4" t="s">
        <v>24</v>
      </c>
      <c r="C26" s="19">
        <f>SUM(C27:C28)</f>
        <v>2613662</v>
      </c>
      <c r="D26" s="19">
        <f t="shared" ref="D26:G26" si="6">SUM(D27:D28)</f>
        <v>117275076</v>
      </c>
      <c r="E26" s="19">
        <f t="shared" si="6"/>
        <v>64428889</v>
      </c>
      <c r="F26" s="19">
        <f t="shared" si="6"/>
        <v>-183971765</v>
      </c>
      <c r="G26" s="19">
        <f t="shared" si="6"/>
        <v>345862</v>
      </c>
    </row>
    <row r="27" spans="1:7" x14ac:dyDescent="0.25">
      <c r="A27" s="3">
        <v>787</v>
      </c>
      <c r="B27" s="4" t="s">
        <v>25</v>
      </c>
      <c r="C27" s="27">
        <v>2613663</v>
      </c>
      <c r="D27" s="27">
        <v>117275076</v>
      </c>
      <c r="E27" s="27">
        <v>64412852</v>
      </c>
      <c r="F27" s="27">
        <v>-183971765</v>
      </c>
      <c r="G27" s="28">
        <f>SUM(C27:F27)</f>
        <v>329826</v>
      </c>
    </row>
    <row r="28" spans="1:7" x14ac:dyDescent="0.25">
      <c r="A28" s="3">
        <v>788</v>
      </c>
      <c r="B28" s="4" t="s">
        <v>26</v>
      </c>
      <c r="C28" s="29">
        <v>-1</v>
      </c>
      <c r="D28" s="29"/>
      <c r="E28" s="29">
        <v>16037</v>
      </c>
      <c r="F28" s="29"/>
      <c r="G28" s="28">
        <f>SUM(C28:F28)</f>
        <v>16036</v>
      </c>
    </row>
    <row r="29" spans="1:7" x14ac:dyDescent="0.25">
      <c r="A29" s="9"/>
      <c r="B29" s="10" t="s">
        <v>27</v>
      </c>
      <c r="C29" s="21">
        <f>C30+C40+C43</f>
        <v>2929468958</v>
      </c>
      <c r="D29" s="21">
        <f t="shared" ref="D29:G29" si="7">D30+D40+D43</f>
        <v>731441325</v>
      </c>
      <c r="E29" s="21">
        <f t="shared" si="7"/>
        <v>559112385</v>
      </c>
      <c r="F29" s="21">
        <f t="shared" si="7"/>
        <v>-188715681</v>
      </c>
      <c r="G29" s="21">
        <f t="shared" si="7"/>
        <v>4031306983</v>
      </c>
    </row>
    <row r="30" spans="1:7" x14ac:dyDescent="0.25">
      <c r="A30" s="3">
        <v>41</v>
      </c>
      <c r="B30" s="4" t="s">
        <v>28</v>
      </c>
      <c r="C30" s="19">
        <f>SUM(C31:C39)</f>
        <v>2603923890</v>
      </c>
      <c r="D30" s="19">
        <f t="shared" ref="D30:G30" si="8">SUM(D31:D39)</f>
        <v>731319107</v>
      </c>
      <c r="E30" s="19">
        <f t="shared" si="8"/>
        <v>553159636</v>
      </c>
      <c r="F30" s="19">
        <f t="shared" si="8"/>
        <v>-1963173</v>
      </c>
      <c r="G30" s="19">
        <f t="shared" si="8"/>
        <v>3886439460</v>
      </c>
    </row>
    <row r="31" spans="1:7" x14ac:dyDescent="0.25">
      <c r="A31" s="3">
        <v>411</v>
      </c>
      <c r="B31" s="4" t="s">
        <v>29</v>
      </c>
      <c r="C31" s="27">
        <v>778407991</v>
      </c>
      <c r="D31" s="27">
        <v>24146794</v>
      </c>
      <c r="E31" s="27">
        <v>218291446</v>
      </c>
      <c r="F31" s="27"/>
      <c r="G31" s="28">
        <f>SUM(C31:F31)</f>
        <v>1020846231</v>
      </c>
    </row>
    <row r="32" spans="1:7" x14ac:dyDescent="0.25">
      <c r="A32" s="3">
        <v>412</v>
      </c>
      <c r="B32" s="4" t="s">
        <v>30</v>
      </c>
      <c r="C32" s="27">
        <v>159979526</v>
      </c>
      <c r="D32" s="27">
        <v>5229145</v>
      </c>
      <c r="E32" s="27">
        <v>139778297</v>
      </c>
      <c r="F32" s="27"/>
      <c r="G32" s="28">
        <f t="shared" ref="G32:G39" si="9">SUM(C32:F32)</f>
        <v>304986968</v>
      </c>
    </row>
    <row r="33" spans="1:7" x14ac:dyDescent="0.25">
      <c r="A33" s="3">
        <v>413</v>
      </c>
      <c r="B33" s="4" t="s">
        <v>31</v>
      </c>
      <c r="C33" s="27">
        <v>107040680</v>
      </c>
      <c r="D33" s="27">
        <v>7931357</v>
      </c>
      <c r="E33" s="27">
        <v>15125129</v>
      </c>
      <c r="F33" s="27"/>
      <c r="G33" s="28">
        <f t="shared" si="9"/>
        <v>130097166</v>
      </c>
    </row>
    <row r="34" spans="1:7" x14ac:dyDescent="0.25">
      <c r="A34" s="3">
        <v>414</v>
      </c>
      <c r="B34" s="11" t="s">
        <v>32</v>
      </c>
      <c r="C34" s="29">
        <v>114803332</v>
      </c>
      <c r="D34" s="29">
        <v>22550095</v>
      </c>
      <c r="E34" s="29">
        <v>17379080</v>
      </c>
      <c r="F34" s="29"/>
      <c r="G34" s="28">
        <f t="shared" si="9"/>
        <v>154732507</v>
      </c>
    </row>
    <row r="35" spans="1:7" x14ac:dyDescent="0.25">
      <c r="A35" s="3">
        <v>415</v>
      </c>
      <c r="B35" s="4" t="s">
        <v>33</v>
      </c>
      <c r="C35" s="27">
        <v>103946094</v>
      </c>
      <c r="D35" s="27">
        <v>0</v>
      </c>
      <c r="E35" s="27">
        <v>68062874</v>
      </c>
      <c r="F35" s="27"/>
      <c r="G35" s="28">
        <f t="shared" si="9"/>
        <v>172008968</v>
      </c>
    </row>
    <row r="36" spans="1:7" ht="26.25" x14ac:dyDescent="0.25">
      <c r="A36" s="3">
        <v>416</v>
      </c>
      <c r="B36" s="4" t="s">
        <v>34</v>
      </c>
      <c r="C36" s="27">
        <v>224156306</v>
      </c>
      <c r="D36" s="27"/>
      <c r="E36" s="27">
        <v>87126348</v>
      </c>
      <c r="F36" s="27"/>
      <c r="G36" s="28">
        <f t="shared" si="9"/>
        <v>311282654</v>
      </c>
    </row>
    <row r="37" spans="1:7" ht="26.25" x14ac:dyDescent="0.25">
      <c r="A37" s="3">
        <v>417</v>
      </c>
      <c r="B37" s="4" t="s">
        <v>35</v>
      </c>
      <c r="C37" s="27">
        <v>1101200709</v>
      </c>
      <c r="D37" s="27">
        <v>671000543</v>
      </c>
      <c r="E37" s="27"/>
      <c r="F37" s="27"/>
      <c r="G37" s="28">
        <f t="shared" si="9"/>
        <v>1772201252</v>
      </c>
    </row>
    <row r="38" spans="1:7" ht="26.25" x14ac:dyDescent="0.25">
      <c r="A38" s="3">
        <v>418</v>
      </c>
      <c r="B38" s="4" t="s">
        <v>36</v>
      </c>
      <c r="C38" s="27">
        <v>97915</v>
      </c>
      <c r="D38" s="27">
        <v>324128</v>
      </c>
      <c r="E38" s="27">
        <v>1595466</v>
      </c>
      <c r="F38" s="27">
        <v>-1963173</v>
      </c>
      <c r="G38" s="28">
        <f t="shared" si="9"/>
        <v>54336</v>
      </c>
    </row>
    <row r="39" spans="1:7" x14ac:dyDescent="0.25">
      <c r="A39" s="3">
        <v>419</v>
      </c>
      <c r="B39" s="4" t="s">
        <v>37</v>
      </c>
      <c r="C39" s="27">
        <v>14291337</v>
      </c>
      <c r="D39" s="27">
        <v>137045</v>
      </c>
      <c r="E39" s="27">
        <v>5800996</v>
      </c>
      <c r="F39" s="27"/>
      <c r="G39" s="28">
        <f t="shared" si="9"/>
        <v>20229378</v>
      </c>
    </row>
    <row r="40" spans="1:7" x14ac:dyDescent="0.25">
      <c r="A40" s="3">
        <v>48</v>
      </c>
      <c r="B40" s="4" t="s">
        <v>38</v>
      </c>
      <c r="C40" s="19">
        <f>C41+C42</f>
        <v>325545068</v>
      </c>
      <c r="D40" s="19">
        <f t="shared" ref="D40:G40" si="10">D41+D42</f>
        <v>122218</v>
      </c>
      <c r="E40" s="19">
        <f t="shared" si="10"/>
        <v>5952749</v>
      </c>
      <c r="F40" s="19">
        <f t="shared" si="10"/>
        <v>-186752508</v>
      </c>
      <c r="G40" s="19">
        <f t="shared" si="10"/>
        <v>144867523</v>
      </c>
    </row>
    <row r="41" spans="1:7" x14ac:dyDescent="0.25">
      <c r="A41" s="3">
        <v>487</v>
      </c>
      <c r="B41" s="4" t="s">
        <v>25</v>
      </c>
      <c r="C41" s="27">
        <v>325545068</v>
      </c>
      <c r="D41" s="27">
        <v>122218</v>
      </c>
      <c r="E41" s="27">
        <v>5936931</v>
      </c>
      <c r="F41" s="27">
        <v>-186752508</v>
      </c>
      <c r="G41" s="28">
        <f>SUM(C41:F41)-4</f>
        <v>144851705</v>
      </c>
    </row>
    <row r="42" spans="1:7" x14ac:dyDescent="0.25">
      <c r="A42" s="3">
        <v>488</v>
      </c>
      <c r="B42" s="4" t="s">
        <v>26</v>
      </c>
      <c r="C42" s="29">
        <v>0</v>
      </c>
      <c r="D42" s="29"/>
      <c r="E42" s="29">
        <v>15818</v>
      </c>
      <c r="F42" s="29"/>
      <c r="G42" s="28">
        <f>SUM(C42:F42)</f>
        <v>15818</v>
      </c>
    </row>
    <row r="43" spans="1:7" x14ac:dyDescent="0.25">
      <c r="A43" s="3" t="s">
        <v>39</v>
      </c>
      <c r="B43" s="4" t="s">
        <v>40</v>
      </c>
      <c r="C43" s="19">
        <v>0</v>
      </c>
      <c r="D43" s="19">
        <v>0</v>
      </c>
      <c r="E43" s="19">
        <v>0</v>
      </c>
      <c r="F43" s="19">
        <v>0</v>
      </c>
      <c r="G43" s="28">
        <f>SUM(C43:F43)</f>
        <v>0</v>
      </c>
    </row>
    <row r="44" spans="1:7" x14ac:dyDescent="0.25">
      <c r="A44" s="12"/>
      <c r="B44" s="2" t="s">
        <v>41</v>
      </c>
      <c r="C44" s="21">
        <f>C8-C29</f>
        <v>191029819</v>
      </c>
      <c r="D44" s="21">
        <f t="shared" ref="D44:G44" si="11">D8-D29</f>
        <v>111139200</v>
      </c>
      <c r="E44" s="21">
        <f t="shared" si="11"/>
        <v>143015165</v>
      </c>
      <c r="F44" s="21">
        <f t="shared" si="11"/>
        <v>-132533</v>
      </c>
      <c r="G44" s="21">
        <f t="shared" si="11"/>
        <v>445051655</v>
      </c>
    </row>
    <row r="45" spans="1:7" x14ac:dyDescent="0.25">
      <c r="A45" s="12"/>
      <c r="B45" s="2" t="s">
        <v>42</v>
      </c>
      <c r="C45" s="22">
        <f>C46+C53-C55-C63</f>
        <v>-171722744</v>
      </c>
      <c r="D45" s="22">
        <f t="shared" ref="D45:G45" si="12">D46+D53-D55-D63</f>
        <v>-70777939</v>
      </c>
      <c r="E45" s="22">
        <f t="shared" si="12"/>
        <v>-152865882</v>
      </c>
      <c r="F45" s="22">
        <f t="shared" si="12"/>
        <v>-163288</v>
      </c>
      <c r="G45" s="22">
        <f t="shared" si="12"/>
        <v>-395529853</v>
      </c>
    </row>
    <row r="46" spans="1:7" x14ac:dyDescent="0.25">
      <c r="A46" s="3">
        <v>81</v>
      </c>
      <c r="B46" s="4" t="s">
        <v>43</v>
      </c>
      <c r="C46" s="23">
        <f>SUM(C47:C52)</f>
        <v>6547177</v>
      </c>
      <c r="D46" s="23">
        <f t="shared" ref="D46:G46" si="13">SUM(D47:D52)</f>
        <v>23204</v>
      </c>
      <c r="E46" s="23">
        <f t="shared" si="13"/>
        <v>12176281</v>
      </c>
      <c r="F46" s="23">
        <f t="shared" si="13"/>
        <v>0</v>
      </c>
      <c r="G46" s="23">
        <f t="shared" si="13"/>
        <v>18746662</v>
      </c>
    </row>
    <row r="47" spans="1:7" x14ac:dyDescent="0.25">
      <c r="A47" s="5">
        <v>811</v>
      </c>
      <c r="B47" s="4" t="s">
        <v>58</v>
      </c>
      <c r="C47" s="32">
        <v>489469</v>
      </c>
      <c r="D47" s="32">
        <v>23204</v>
      </c>
      <c r="E47" s="32">
        <v>936576</v>
      </c>
      <c r="F47" s="32"/>
      <c r="G47" s="33">
        <f>SUM(C47:F47)</f>
        <v>1449249</v>
      </c>
    </row>
    <row r="48" spans="1:7" x14ac:dyDescent="0.25">
      <c r="A48" s="5">
        <v>812</v>
      </c>
      <c r="B48" s="30" t="s">
        <v>60</v>
      </c>
      <c r="C48" s="31">
        <v>0</v>
      </c>
      <c r="D48" s="32"/>
      <c r="E48" s="32"/>
      <c r="F48" s="23"/>
      <c r="G48" s="33">
        <f t="shared" ref="G48:G52" si="14">SUM(C48:F48)</f>
        <v>0</v>
      </c>
    </row>
    <row r="49" spans="1:7" x14ac:dyDescent="0.25">
      <c r="A49" s="5">
        <v>813</v>
      </c>
      <c r="B49" s="4" t="s">
        <v>59</v>
      </c>
      <c r="C49" s="32">
        <v>0</v>
      </c>
      <c r="D49" s="32"/>
      <c r="E49" s="32">
        <v>10113192</v>
      </c>
      <c r="F49" s="23"/>
      <c r="G49" s="33">
        <f t="shared" si="14"/>
        <v>10113192</v>
      </c>
    </row>
    <row r="50" spans="1:7" ht="26.25" x14ac:dyDescent="0.25">
      <c r="A50" s="5">
        <v>814</v>
      </c>
      <c r="B50" s="4" t="s">
        <v>61</v>
      </c>
      <c r="C50" s="31">
        <v>11216</v>
      </c>
      <c r="D50" s="32"/>
      <c r="E50" s="32">
        <v>259721</v>
      </c>
      <c r="F50" s="23"/>
      <c r="G50" s="33">
        <f t="shared" si="14"/>
        <v>270937</v>
      </c>
    </row>
    <row r="51" spans="1:7" x14ac:dyDescent="0.25">
      <c r="A51" s="5">
        <v>815</v>
      </c>
      <c r="B51" s="4" t="s">
        <v>62</v>
      </c>
      <c r="C51" s="32">
        <v>0</v>
      </c>
      <c r="D51" s="32"/>
      <c r="E51" s="32"/>
      <c r="F51" s="23"/>
      <c r="G51" s="33">
        <f t="shared" si="14"/>
        <v>0</v>
      </c>
    </row>
    <row r="52" spans="1:7" ht="26.25" x14ac:dyDescent="0.25">
      <c r="A52" s="5">
        <v>816</v>
      </c>
      <c r="B52" s="4" t="s">
        <v>63</v>
      </c>
      <c r="C52" s="32">
        <v>6046492</v>
      </c>
      <c r="D52" s="32"/>
      <c r="E52" s="32">
        <v>866792</v>
      </c>
      <c r="F52" s="23"/>
      <c r="G52" s="33">
        <f t="shared" si="14"/>
        <v>6913284</v>
      </c>
    </row>
    <row r="53" spans="1:7" ht="26.25" x14ac:dyDescent="0.25">
      <c r="A53" s="3">
        <v>88</v>
      </c>
      <c r="B53" s="4" t="s">
        <v>44</v>
      </c>
      <c r="C53" s="23">
        <f>C54</f>
        <v>1151</v>
      </c>
      <c r="D53" s="23">
        <f t="shared" ref="D53:G53" si="15">D54</f>
        <v>0</v>
      </c>
      <c r="E53" s="23">
        <f t="shared" si="15"/>
        <v>177012</v>
      </c>
      <c r="F53" s="23">
        <f t="shared" si="15"/>
        <v>-177916</v>
      </c>
      <c r="G53" s="23">
        <f t="shared" si="15"/>
        <v>247</v>
      </c>
    </row>
    <row r="54" spans="1:7" ht="26.25" x14ac:dyDescent="0.25">
      <c r="A54" s="3">
        <v>881</v>
      </c>
      <c r="B54" s="4" t="s">
        <v>45</v>
      </c>
      <c r="C54" s="32">
        <v>1151</v>
      </c>
      <c r="D54" s="32"/>
      <c r="E54" s="32">
        <v>177012</v>
      </c>
      <c r="F54" s="32">
        <v>-177916</v>
      </c>
      <c r="G54" s="33">
        <f>SUM(C54:F54)</f>
        <v>247</v>
      </c>
    </row>
    <row r="55" spans="1:7" x14ac:dyDescent="0.25">
      <c r="A55" s="3">
        <v>51</v>
      </c>
      <c r="B55" s="4" t="s">
        <v>46</v>
      </c>
      <c r="C55" s="23">
        <f>SUM(C56:C62)</f>
        <v>178271073</v>
      </c>
      <c r="D55" s="23">
        <f t="shared" ref="D55:G55" si="16">SUM(D56:D62)</f>
        <v>70801143</v>
      </c>
      <c r="E55" s="23">
        <f t="shared" si="16"/>
        <v>165204197</v>
      </c>
      <c r="F55" s="23">
        <f t="shared" si="16"/>
        <v>0</v>
      </c>
      <c r="G55" s="23">
        <f t="shared" si="16"/>
        <v>414276413</v>
      </c>
    </row>
    <row r="56" spans="1:7" x14ac:dyDescent="0.25">
      <c r="A56" s="5">
        <v>511</v>
      </c>
      <c r="B56" s="6" t="s">
        <v>47</v>
      </c>
      <c r="C56" s="24">
        <v>162726156</v>
      </c>
      <c r="D56" s="24">
        <v>2075415</v>
      </c>
      <c r="E56" s="24">
        <v>152816015</v>
      </c>
      <c r="F56" s="24"/>
      <c r="G56" s="25">
        <f>SUM(C56:F56)</f>
        <v>317617586</v>
      </c>
    </row>
    <row r="57" spans="1:7" x14ac:dyDescent="0.25">
      <c r="A57" s="5">
        <v>512</v>
      </c>
      <c r="B57" s="6" t="s">
        <v>48</v>
      </c>
      <c r="C57" s="24">
        <v>18743</v>
      </c>
      <c r="D57" s="24"/>
      <c r="E57" s="24">
        <v>14316</v>
      </c>
      <c r="F57" s="24"/>
      <c r="G57" s="25">
        <f t="shared" ref="G57:G62" si="17">SUM(C57:F57)</f>
        <v>33059</v>
      </c>
    </row>
    <row r="58" spans="1:7" x14ac:dyDescent="0.25">
      <c r="A58" s="5">
        <v>513</v>
      </c>
      <c r="B58" s="6" t="s">
        <v>49</v>
      </c>
      <c r="C58" s="24">
        <v>4359974</v>
      </c>
      <c r="D58" s="24">
        <v>717138</v>
      </c>
      <c r="E58" s="24">
        <v>9778508</v>
      </c>
      <c r="F58" s="24"/>
      <c r="G58" s="25">
        <f t="shared" si="17"/>
        <v>14855620</v>
      </c>
    </row>
    <row r="59" spans="1:7" x14ac:dyDescent="0.25">
      <c r="A59" s="5">
        <v>514</v>
      </c>
      <c r="B59" s="6" t="s">
        <v>50</v>
      </c>
      <c r="C59" s="24">
        <v>0</v>
      </c>
      <c r="D59" s="24"/>
      <c r="E59" s="24"/>
      <c r="F59" s="24"/>
      <c r="G59" s="25">
        <f t="shared" si="17"/>
        <v>0</v>
      </c>
    </row>
    <row r="60" spans="1:7" x14ac:dyDescent="0.25">
      <c r="A60" s="5">
        <v>515</v>
      </c>
      <c r="B60" s="6" t="s">
        <v>51</v>
      </c>
      <c r="C60" s="24">
        <v>0</v>
      </c>
      <c r="D60" s="24">
        <v>67978840</v>
      </c>
      <c r="E60" s="24"/>
      <c r="F60" s="24"/>
      <c r="G60" s="25">
        <f t="shared" si="17"/>
        <v>67978840</v>
      </c>
    </row>
    <row r="61" spans="1:7" x14ac:dyDescent="0.25">
      <c r="A61" s="5">
        <v>516</v>
      </c>
      <c r="B61" s="6" t="s">
        <v>52</v>
      </c>
      <c r="C61" s="24">
        <v>10800254</v>
      </c>
      <c r="D61" s="24">
        <v>29750</v>
      </c>
      <c r="E61" s="24">
        <v>2421915</v>
      </c>
      <c r="F61" s="24"/>
      <c r="G61" s="25">
        <f t="shared" si="17"/>
        <v>13251919</v>
      </c>
    </row>
    <row r="62" spans="1:7" x14ac:dyDescent="0.25">
      <c r="A62" s="5">
        <v>518</v>
      </c>
      <c r="B62" s="6" t="s">
        <v>53</v>
      </c>
      <c r="C62" s="24">
        <v>365946</v>
      </c>
      <c r="D62" s="24"/>
      <c r="E62" s="24">
        <v>173443</v>
      </c>
      <c r="F62" s="24"/>
      <c r="G62" s="25">
        <f t="shared" si="17"/>
        <v>539389</v>
      </c>
    </row>
    <row r="63" spans="1:7" ht="26.25" x14ac:dyDescent="0.25">
      <c r="A63" s="3">
        <v>58</v>
      </c>
      <c r="B63" s="4" t="s">
        <v>54</v>
      </c>
      <c r="C63" s="23">
        <f>C64</f>
        <v>-1</v>
      </c>
      <c r="D63" s="23">
        <f t="shared" ref="D63:G63" si="18">D64</f>
        <v>0</v>
      </c>
      <c r="E63" s="23">
        <f t="shared" si="18"/>
        <v>14978</v>
      </c>
      <c r="F63" s="23">
        <f t="shared" si="18"/>
        <v>-14628</v>
      </c>
      <c r="G63" s="23">
        <f t="shared" si="18"/>
        <v>349</v>
      </c>
    </row>
    <row r="64" spans="1:7" ht="26.25" x14ac:dyDescent="0.25">
      <c r="A64" s="3">
        <v>581</v>
      </c>
      <c r="B64" s="4" t="s">
        <v>55</v>
      </c>
      <c r="C64" s="32">
        <v>-1</v>
      </c>
      <c r="D64" s="32">
        <v>0</v>
      </c>
      <c r="E64" s="32">
        <v>14978</v>
      </c>
      <c r="F64" s="32">
        <v>-14628</v>
      </c>
      <c r="G64" s="33">
        <f>SUM(C64:F64)</f>
        <v>349</v>
      </c>
    </row>
    <row r="65" spans="1:7" x14ac:dyDescent="0.25">
      <c r="A65" s="12"/>
      <c r="B65" s="2" t="s">
        <v>56</v>
      </c>
      <c r="C65" s="22">
        <f>C44+C45</f>
        <v>19307075</v>
      </c>
      <c r="D65" s="22">
        <f t="shared" ref="D65:G65" si="19">D44+D45</f>
        <v>40361261</v>
      </c>
      <c r="E65" s="22">
        <f t="shared" si="19"/>
        <v>-9850717</v>
      </c>
      <c r="F65" s="22">
        <f t="shared" si="19"/>
        <v>-295821</v>
      </c>
      <c r="G65" s="22">
        <f t="shared" si="19"/>
        <v>49521802</v>
      </c>
    </row>
    <row r="67" spans="1:7" ht="45" x14ac:dyDescent="0.25">
      <c r="A67" s="34" t="s">
        <v>65</v>
      </c>
      <c r="B67" s="35" t="s">
        <v>64</v>
      </c>
      <c r="C67" s="41">
        <v>-16212193</v>
      </c>
      <c r="D67" s="36"/>
      <c r="E67" s="36"/>
      <c r="F67" s="36"/>
      <c r="G67" s="36"/>
    </row>
    <row r="68" spans="1:7" x14ac:dyDescent="0.25">
      <c r="A68" s="37"/>
      <c r="B68" s="37"/>
      <c r="C68" s="36"/>
      <c r="D68" s="36"/>
      <c r="E68" s="36"/>
      <c r="F68" s="36"/>
      <c r="G68" s="36"/>
    </row>
    <row r="69" spans="1:7" x14ac:dyDescent="0.25">
      <c r="A69" s="38"/>
      <c r="B69" s="39" t="s">
        <v>66</v>
      </c>
      <c r="C69" s="40">
        <f>SUM(C65:C68)</f>
        <v>3094882</v>
      </c>
      <c r="D69" s="40">
        <f t="shared" ref="D69:F69" si="20">SUM(D65:D68)</f>
        <v>40361261</v>
      </c>
      <c r="E69" s="40">
        <f t="shared" si="20"/>
        <v>-9850717</v>
      </c>
      <c r="F69" s="40">
        <f t="shared" si="20"/>
        <v>-295821</v>
      </c>
      <c r="G69" s="40">
        <f>SUM(C69:F69)</f>
        <v>33309605</v>
      </c>
    </row>
  </sheetData>
  <mergeCells count="2">
    <mergeCell ref="A5:A6"/>
    <mergeCell ref="B5:B6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view="pageBreakPreview" zoomScaleNormal="100" zoomScaleSheetLayoutView="100" workbookViewId="0">
      <selection activeCell="K11" sqref="K11"/>
    </sheetView>
  </sheetViews>
  <sheetFormatPr defaultRowHeight="15" x14ac:dyDescent="0.25"/>
  <cols>
    <col min="1" max="1" width="9.140625" style="57"/>
    <col min="2" max="2" width="59.7109375" style="57" customWidth="1"/>
    <col min="3" max="3" width="18.140625" style="42" customWidth="1"/>
    <col min="4" max="4" width="14.28515625" style="42" bestFit="1" customWidth="1"/>
    <col min="5" max="5" width="16.28515625" style="42" customWidth="1"/>
    <col min="6" max="6" width="13.85546875" style="42" customWidth="1"/>
    <col min="7" max="7" width="14.28515625" style="42" bestFit="1" customWidth="1"/>
    <col min="8" max="16384" width="9.140625" style="57"/>
  </cols>
  <sheetData>
    <row r="1" spans="1:7" x14ac:dyDescent="0.25">
      <c r="G1" s="58" t="s">
        <v>71</v>
      </c>
    </row>
    <row r="2" spans="1:7" ht="38.25" customHeight="1" x14ac:dyDescent="0.25">
      <c r="A2" s="144" t="s">
        <v>72</v>
      </c>
      <c r="B2" s="144"/>
      <c r="C2" s="144"/>
      <c r="D2" s="144"/>
      <c r="E2" s="144"/>
      <c r="F2" s="144"/>
      <c r="G2" s="144"/>
    </row>
    <row r="4" spans="1:7" ht="47.25" customHeight="1" x14ac:dyDescent="0.25">
      <c r="A4" s="145" t="s">
        <v>0</v>
      </c>
      <c r="B4" s="145" t="s">
        <v>1</v>
      </c>
      <c r="C4" s="43" t="s">
        <v>57</v>
      </c>
      <c r="D4" s="16" t="s">
        <v>2</v>
      </c>
      <c r="E4" s="43" t="s">
        <v>3</v>
      </c>
      <c r="F4" s="43" t="s">
        <v>70</v>
      </c>
      <c r="G4" s="43" t="s">
        <v>67</v>
      </c>
    </row>
    <row r="5" spans="1:7" ht="30.75" customHeight="1" x14ac:dyDescent="0.25">
      <c r="A5" s="146"/>
      <c r="B5" s="146"/>
      <c r="C5" s="43" t="s">
        <v>73</v>
      </c>
      <c r="D5" s="43" t="s">
        <v>73</v>
      </c>
      <c r="E5" s="43" t="s">
        <v>73</v>
      </c>
      <c r="F5" s="43" t="s">
        <v>73</v>
      </c>
      <c r="G5" s="43" t="s">
        <v>73</v>
      </c>
    </row>
    <row r="6" spans="1:7" x14ac:dyDescent="0.25">
      <c r="A6" s="59">
        <v>1</v>
      </c>
      <c r="B6" s="59">
        <v>2</v>
      </c>
      <c r="C6" s="44">
        <v>3</v>
      </c>
      <c r="D6" s="44">
        <v>4</v>
      </c>
      <c r="E6" s="44">
        <v>5</v>
      </c>
      <c r="F6" s="44">
        <v>6</v>
      </c>
      <c r="G6" s="44">
        <v>7</v>
      </c>
    </row>
    <row r="7" spans="1:7" ht="26.25" x14ac:dyDescent="0.25">
      <c r="A7" s="60"/>
      <c r="B7" s="61" t="s">
        <v>6</v>
      </c>
      <c r="C7" s="45">
        <f>C8+C17+C23+C25</f>
        <v>3910740610</v>
      </c>
      <c r="D7" s="45">
        <f t="shared" ref="D7:G7" si="0">D8+D17+D23+D25</f>
        <v>1109316389</v>
      </c>
      <c r="E7" s="45">
        <f t="shared" si="0"/>
        <v>1005987960</v>
      </c>
      <c r="F7" s="45">
        <f t="shared" si="0"/>
        <v>-403966246</v>
      </c>
      <c r="G7" s="45">
        <f t="shared" si="0"/>
        <v>5622078713</v>
      </c>
    </row>
    <row r="8" spans="1:7" x14ac:dyDescent="0.25">
      <c r="A8" s="62">
        <v>71</v>
      </c>
      <c r="B8" s="63" t="s">
        <v>7</v>
      </c>
      <c r="C8" s="46">
        <f>SUM(C9:C16)</f>
        <v>3552342989</v>
      </c>
      <c r="D8" s="46">
        <f t="shared" ref="D8:G8" si="1">SUM(D9:D16)</f>
        <v>833167896</v>
      </c>
      <c r="E8" s="46">
        <f t="shared" si="1"/>
        <v>577896475</v>
      </c>
      <c r="F8" s="46">
        <f t="shared" si="1"/>
        <v>-2709484</v>
      </c>
      <c r="G8" s="46">
        <f t="shared" si="1"/>
        <v>4960697876</v>
      </c>
    </row>
    <row r="9" spans="1:7" x14ac:dyDescent="0.25">
      <c r="A9" s="62">
        <v>711</v>
      </c>
      <c r="B9" s="63" t="s">
        <v>8</v>
      </c>
      <c r="C9" s="47">
        <v>361772949</v>
      </c>
      <c r="D9" s="47"/>
      <c r="E9" s="47">
        <v>3187</v>
      </c>
      <c r="F9" s="47"/>
      <c r="G9" s="64">
        <f>SUM(C9:F9)</f>
        <v>361776136</v>
      </c>
    </row>
    <row r="10" spans="1:7" x14ac:dyDescent="0.25">
      <c r="A10" s="62">
        <v>712</v>
      </c>
      <c r="B10" s="63" t="s">
        <v>9</v>
      </c>
      <c r="C10" s="47">
        <v>1182083231</v>
      </c>
      <c r="D10" s="47">
        <v>833167896</v>
      </c>
      <c r="E10" s="47"/>
      <c r="F10" s="47">
        <v>-2709484</v>
      </c>
      <c r="G10" s="64">
        <f t="shared" ref="G10:G16" si="2">SUM(C10:F10)</f>
        <v>2012541643</v>
      </c>
    </row>
    <row r="11" spans="1:7" x14ac:dyDescent="0.25">
      <c r="A11" s="62">
        <v>713</v>
      </c>
      <c r="B11" s="63" t="s">
        <v>10</v>
      </c>
      <c r="C11" s="48">
        <v>167286252</v>
      </c>
      <c r="D11" s="48"/>
      <c r="E11" s="48">
        <v>60166395</v>
      </c>
      <c r="F11" s="48"/>
      <c r="G11" s="64">
        <f t="shared" si="2"/>
        <v>227452647</v>
      </c>
    </row>
    <row r="12" spans="1:7" x14ac:dyDescent="0.25">
      <c r="A12" s="62">
        <v>714</v>
      </c>
      <c r="B12" s="63" t="s">
        <v>11</v>
      </c>
      <c r="C12" s="47">
        <v>18783162</v>
      </c>
      <c r="D12" s="47"/>
      <c r="E12" s="47">
        <v>26657246</v>
      </c>
      <c r="F12" s="47"/>
      <c r="G12" s="64">
        <f t="shared" si="2"/>
        <v>45440408</v>
      </c>
    </row>
    <row r="13" spans="1:7" x14ac:dyDescent="0.25">
      <c r="A13" s="62">
        <v>715</v>
      </c>
      <c r="B13" s="63" t="s">
        <v>12</v>
      </c>
      <c r="C13" s="48">
        <v>366193</v>
      </c>
      <c r="D13" s="48"/>
      <c r="E13" s="48">
        <v>198163</v>
      </c>
      <c r="F13" s="48"/>
      <c r="G13" s="64">
        <f t="shared" si="2"/>
        <v>564356</v>
      </c>
    </row>
    <row r="14" spans="1:7" x14ac:dyDescent="0.25">
      <c r="A14" s="62">
        <v>716</v>
      </c>
      <c r="B14" s="63" t="s">
        <v>13</v>
      </c>
      <c r="C14" s="48">
        <v>5757</v>
      </c>
      <c r="D14" s="48"/>
      <c r="E14" s="48"/>
      <c r="F14" s="48"/>
      <c r="G14" s="64">
        <f t="shared" si="2"/>
        <v>5757</v>
      </c>
    </row>
    <row r="15" spans="1:7" x14ac:dyDescent="0.25">
      <c r="A15" s="62">
        <v>717</v>
      </c>
      <c r="B15" s="63" t="s">
        <v>14</v>
      </c>
      <c r="C15" s="48">
        <v>1821951408</v>
      </c>
      <c r="D15" s="48"/>
      <c r="E15" s="48">
        <v>476715541</v>
      </c>
      <c r="F15" s="48"/>
      <c r="G15" s="64">
        <f t="shared" si="2"/>
        <v>2298666949</v>
      </c>
    </row>
    <row r="16" spans="1:7" x14ac:dyDescent="0.25">
      <c r="A16" s="62">
        <v>719</v>
      </c>
      <c r="B16" s="63" t="s">
        <v>15</v>
      </c>
      <c r="C16" s="48">
        <v>94037</v>
      </c>
      <c r="D16" s="48"/>
      <c r="E16" s="48">
        <v>14155943</v>
      </c>
      <c r="F16" s="48"/>
      <c r="G16" s="64">
        <f t="shared" si="2"/>
        <v>14249980</v>
      </c>
    </row>
    <row r="17" spans="1:7" x14ac:dyDescent="0.25">
      <c r="A17" s="62">
        <v>72</v>
      </c>
      <c r="B17" s="63" t="s">
        <v>16</v>
      </c>
      <c r="C17" s="46">
        <f>SUM(C18:C22)</f>
        <v>321824212</v>
      </c>
      <c r="D17" s="46">
        <f t="shared" ref="D17:G17" si="3">SUM(D18:D22)</f>
        <v>3113334</v>
      </c>
      <c r="E17" s="46">
        <f t="shared" si="3"/>
        <v>270335192</v>
      </c>
      <c r="F17" s="46">
        <f t="shared" si="3"/>
        <v>-2165340</v>
      </c>
      <c r="G17" s="46">
        <f t="shared" si="3"/>
        <v>593107398</v>
      </c>
    </row>
    <row r="18" spans="1:7" ht="25.5" x14ac:dyDescent="0.25">
      <c r="A18" s="65">
        <v>721</v>
      </c>
      <c r="B18" s="66" t="s">
        <v>17</v>
      </c>
      <c r="C18" s="47">
        <v>47589895</v>
      </c>
      <c r="D18" s="47">
        <v>1745624</v>
      </c>
      <c r="E18" s="47">
        <v>39579333</v>
      </c>
      <c r="F18" s="47"/>
      <c r="G18" s="64">
        <f>SUM(C18:F18)</f>
        <v>88914852</v>
      </c>
    </row>
    <row r="19" spans="1:7" x14ac:dyDescent="0.25">
      <c r="A19" s="62">
        <v>722</v>
      </c>
      <c r="B19" s="66" t="s">
        <v>18</v>
      </c>
      <c r="C19" s="47">
        <v>235372946</v>
      </c>
      <c r="D19" s="47">
        <v>1180</v>
      </c>
      <c r="E19" s="47">
        <v>220768191</v>
      </c>
      <c r="F19" s="47"/>
      <c r="G19" s="64">
        <f t="shared" ref="G19:G22" si="4">SUM(C19:F19)</f>
        <v>456142317</v>
      </c>
    </row>
    <row r="20" spans="1:7" x14ac:dyDescent="0.25">
      <c r="A20" s="62">
        <v>723</v>
      </c>
      <c r="B20" s="63" t="s">
        <v>19</v>
      </c>
      <c r="C20" s="47">
        <v>33795198</v>
      </c>
      <c r="D20" s="47">
        <v>0</v>
      </c>
      <c r="E20" s="47">
        <v>1465294</v>
      </c>
      <c r="F20" s="47"/>
      <c r="G20" s="64">
        <f t="shared" si="4"/>
        <v>35260492</v>
      </c>
    </row>
    <row r="21" spans="1:7" ht="26.25" x14ac:dyDescent="0.25">
      <c r="A21" s="62">
        <v>728</v>
      </c>
      <c r="B21" s="63" t="s">
        <v>20</v>
      </c>
      <c r="C21" s="47">
        <v>1752752</v>
      </c>
      <c r="D21" s="47">
        <v>23520</v>
      </c>
      <c r="E21" s="47">
        <v>390649</v>
      </c>
      <c r="F21" s="47">
        <v>-2165340</v>
      </c>
      <c r="G21" s="64">
        <f t="shared" si="4"/>
        <v>1581</v>
      </c>
    </row>
    <row r="22" spans="1:7" x14ac:dyDescent="0.25">
      <c r="A22" s="62">
        <v>729</v>
      </c>
      <c r="B22" s="63" t="s">
        <v>21</v>
      </c>
      <c r="C22" s="48">
        <v>3313421</v>
      </c>
      <c r="D22" s="48">
        <v>1343010</v>
      </c>
      <c r="E22" s="48">
        <v>8131725</v>
      </c>
      <c r="F22" s="48"/>
      <c r="G22" s="64">
        <f t="shared" si="4"/>
        <v>12788156</v>
      </c>
    </row>
    <row r="23" spans="1:7" x14ac:dyDescent="0.25">
      <c r="A23" s="62">
        <v>73</v>
      </c>
      <c r="B23" s="63" t="s">
        <v>22</v>
      </c>
      <c r="C23" s="46">
        <f>C24</f>
        <v>34225270</v>
      </c>
      <c r="D23" s="46">
        <f t="shared" ref="D23:G23" si="5">D24</f>
        <v>49143</v>
      </c>
      <c r="E23" s="46">
        <f t="shared" si="5"/>
        <v>32610450</v>
      </c>
      <c r="F23" s="46">
        <f t="shared" si="5"/>
        <v>0</v>
      </c>
      <c r="G23" s="46">
        <f t="shared" si="5"/>
        <v>66884863</v>
      </c>
    </row>
    <row r="24" spans="1:7" x14ac:dyDescent="0.25">
      <c r="A24" s="62">
        <v>731</v>
      </c>
      <c r="B24" s="63" t="s">
        <v>23</v>
      </c>
      <c r="C24" s="47">
        <v>34225270</v>
      </c>
      <c r="D24" s="47">
        <v>49143</v>
      </c>
      <c r="E24" s="47">
        <v>32610450</v>
      </c>
      <c r="F24" s="47"/>
      <c r="G24" s="67">
        <f>SUM(C24:F24)</f>
        <v>66884863</v>
      </c>
    </row>
    <row r="25" spans="1:7" x14ac:dyDescent="0.25">
      <c r="A25" s="62">
        <v>78</v>
      </c>
      <c r="B25" s="63" t="s">
        <v>24</v>
      </c>
      <c r="C25" s="46">
        <f>SUM(C26:C27)</f>
        <v>2348139</v>
      </c>
      <c r="D25" s="46">
        <f t="shared" ref="D25:G25" si="6">SUM(D26:D27)</f>
        <v>272986016</v>
      </c>
      <c r="E25" s="46">
        <f t="shared" si="6"/>
        <v>125145843</v>
      </c>
      <c r="F25" s="46">
        <f t="shared" si="6"/>
        <v>-399091422</v>
      </c>
      <c r="G25" s="46">
        <f t="shared" si="6"/>
        <v>1388576</v>
      </c>
    </row>
    <row r="26" spans="1:7" x14ac:dyDescent="0.25">
      <c r="A26" s="62">
        <v>787</v>
      </c>
      <c r="B26" s="63" t="s">
        <v>25</v>
      </c>
      <c r="C26" s="47">
        <v>2348139</v>
      </c>
      <c r="D26" s="47">
        <v>272986016</v>
      </c>
      <c r="E26" s="47">
        <v>125137981</v>
      </c>
      <c r="F26" s="47">
        <v>-399091422</v>
      </c>
      <c r="G26" s="64">
        <f>SUM(C26:F26)</f>
        <v>1380714</v>
      </c>
    </row>
    <row r="27" spans="1:7" x14ac:dyDescent="0.25">
      <c r="A27" s="62">
        <v>788</v>
      </c>
      <c r="B27" s="63" t="s">
        <v>26</v>
      </c>
      <c r="C27" s="48">
        <v>0</v>
      </c>
      <c r="D27" s="48">
        <v>0</v>
      </c>
      <c r="E27" s="48">
        <v>7862</v>
      </c>
      <c r="F27" s="48"/>
      <c r="G27" s="64">
        <f>SUM(C27:F27)</f>
        <v>7862</v>
      </c>
    </row>
    <row r="28" spans="1:7" x14ac:dyDescent="0.25">
      <c r="A28" s="68"/>
      <c r="B28" s="69" t="s">
        <v>27</v>
      </c>
      <c r="C28" s="49">
        <f>C29+C39+C42</f>
        <v>4099101931</v>
      </c>
      <c r="D28" s="49">
        <f t="shared" ref="D28:G28" si="7">D29+D39+D42</f>
        <v>993535480</v>
      </c>
      <c r="E28" s="49">
        <f t="shared" si="7"/>
        <v>773897263</v>
      </c>
      <c r="F28" s="49">
        <f t="shared" si="7"/>
        <v>-403630587</v>
      </c>
      <c r="G28" s="49">
        <f t="shared" si="7"/>
        <v>5462904087</v>
      </c>
    </row>
    <row r="29" spans="1:7" x14ac:dyDescent="0.25">
      <c r="A29" s="62">
        <v>41</v>
      </c>
      <c r="B29" s="63" t="s">
        <v>28</v>
      </c>
      <c r="C29" s="46">
        <f>SUM(C30:C38)</f>
        <v>3702728725</v>
      </c>
      <c r="D29" s="46">
        <f t="shared" ref="D29:G29" si="8">SUM(D30:D38)</f>
        <v>993347265</v>
      </c>
      <c r="E29" s="46">
        <f t="shared" si="8"/>
        <v>768200246</v>
      </c>
      <c r="F29" s="46">
        <f t="shared" si="8"/>
        <v>-1788016</v>
      </c>
      <c r="G29" s="46">
        <f t="shared" si="8"/>
        <v>5462488220</v>
      </c>
    </row>
    <row r="30" spans="1:7" x14ac:dyDescent="0.25">
      <c r="A30" s="62">
        <v>411</v>
      </c>
      <c r="B30" s="63" t="s">
        <v>29</v>
      </c>
      <c r="C30" s="47">
        <v>1030447314</v>
      </c>
      <c r="D30" s="47">
        <v>35292438</v>
      </c>
      <c r="E30" s="47">
        <v>309415948</v>
      </c>
      <c r="F30" s="47"/>
      <c r="G30" s="64">
        <f>SUM(C30:F30)</f>
        <v>1375155700</v>
      </c>
    </row>
    <row r="31" spans="1:7" x14ac:dyDescent="0.25">
      <c r="A31" s="62">
        <v>412</v>
      </c>
      <c r="B31" s="63" t="s">
        <v>30</v>
      </c>
      <c r="C31" s="47">
        <v>205900902</v>
      </c>
      <c r="D31" s="47">
        <v>7950693</v>
      </c>
      <c r="E31" s="47">
        <v>173587365</v>
      </c>
      <c r="F31" s="47">
        <v>-1008</v>
      </c>
      <c r="G31" s="64">
        <f t="shared" ref="G31:G38" si="9">SUM(C31:F31)</f>
        <v>387437952</v>
      </c>
    </row>
    <row r="32" spans="1:7" x14ac:dyDescent="0.25">
      <c r="A32" s="62">
        <v>413</v>
      </c>
      <c r="B32" s="63" t="s">
        <v>31</v>
      </c>
      <c r="C32" s="47">
        <v>129444863</v>
      </c>
      <c r="D32" s="47">
        <v>6863614</v>
      </c>
      <c r="E32" s="47">
        <v>16119231</v>
      </c>
      <c r="F32" s="47"/>
      <c r="G32" s="64">
        <f t="shared" si="9"/>
        <v>152427708</v>
      </c>
    </row>
    <row r="33" spans="1:7" x14ac:dyDescent="0.25">
      <c r="A33" s="62">
        <v>414</v>
      </c>
      <c r="B33" s="70" t="s">
        <v>32</v>
      </c>
      <c r="C33" s="48">
        <v>182026638</v>
      </c>
      <c r="D33" s="48">
        <v>26229568</v>
      </c>
      <c r="E33" s="48">
        <v>31939602</v>
      </c>
      <c r="F33" s="48"/>
      <c r="G33" s="64">
        <f t="shared" si="9"/>
        <v>240195808</v>
      </c>
    </row>
    <row r="34" spans="1:7" x14ac:dyDescent="0.25">
      <c r="A34" s="62">
        <v>415</v>
      </c>
      <c r="B34" s="63" t="s">
        <v>33</v>
      </c>
      <c r="C34" s="47">
        <v>403170282</v>
      </c>
      <c r="D34" s="47">
        <v>0</v>
      </c>
      <c r="E34" s="47">
        <v>108497837</v>
      </c>
      <c r="F34" s="47"/>
      <c r="G34" s="64">
        <f t="shared" si="9"/>
        <v>511668119</v>
      </c>
    </row>
    <row r="35" spans="1:7" ht="26.25" x14ac:dyDescent="0.25">
      <c r="A35" s="62">
        <v>416</v>
      </c>
      <c r="B35" s="63" t="s">
        <v>34</v>
      </c>
      <c r="C35" s="47">
        <v>384194735</v>
      </c>
      <c r="D35" s="47">
        <v>0</v>
      </c>
      <c r="E35" s="47">
        <v>120941292</v>
      </c>
      <c r="F35" s="47"/>
      <c r="G35" s="64">
        <f t="shared" si="9"/>
        <v>505136027</v>
      </c>
    </row>
    <row r="36" spans="1:7" ht="26.25" x14ac:dyDescent="0.25">
      <c r="A36" s="62">
        <v>417</v>
      </c>
      <c r="B36" s="63" t="s">
        <v>35</v>
      </c>
      <c r="C36" s="47">
        <v>1360894455</v>
      </c>
      <c r="D36" s="47">
        <v>916643720</v>
      </c>
      <c r="E36" s="47">
        <v>19453</v>
      </c>
      <c r="F36" s="47"/>
      <c r="G36" s="64">
        <f t="shared" si="9"/>
        <v>2277557628</v>
      </c>
    </row>
    <row r="37" spans="1:7" ht="26.25" x14ac:dyDescent="0.25">
      <c r="A37" s="62">
        <v>418</v>
      </c>
      <c r="B37" s="63" t="s">
        <v>36</v>
      </c>
      <c r="C37" s="47">
        <v>65668</v>
      </c>
      <c r="D37" s="47">
        <v>85493</v>
      </c>
      <c r="E37" s="47">
        <v>1673347</v>
      </c>
      <c r="F37" s="47">
        <v>-1787008</v>
      </c>
      <c r="G37" s="64">
        <f t="shared" si="9"/>
        <v>37500</v>
      </c>
    </row>
    <row r="38" spans="1:7" x14ac:dyDescent="0.25">
      <c r="A38" s="62">
        <v>419</v>
      </c>
      <c r="B38" s="63" t="s">
        <v>37</v>
      </c>
      <c r="C38" s="47">
        <v>6583868</v>
      </c>
      <c r="D38" s="47">
        <v>281739</v>
      </c>
      <c r="E38" s="47">
        <v>6006171</v>
      </c>
      <c r="F38" s="47"/>
      <c r="G38" s="64">
        <f t="shared" si="9"/>
        <v>12871778</v>
      </c>
    </row>
    <row r="39" spans="1:7" x14ac:dyDescent="0.25">
      <c r="A39" s="62">
        <v>48</v>
      </c>
      <c r="B39" s="63" t="s">
        <v>38</v>
      </c>
      <c r="C39" s="46">
        <f>C40+C41</f>
        <v>396373206</v>
      </c>
      <c r="D39" s="46">
        <f t="shared" ref="D39:G39" si="10">D40+D41</f>
        <v>188215</v>
      </c>
      <c r="E39" s="46">
        <f t="shared" si="10"/>
        <v>5697017</v>
      </c>
      <c r="F39" s="46">
        <f t="shared" si="10"/>
        <v>-401842571</v>
      </c>
      <c r="G39" s="46">
        <f t="shared" si="10"/>
        <v>415867</v>
      </c>
    </row>
    <row r="40" spans="1:7" x14ac:dyDescent="0.25">
      <c r="A40" s="62">
        <v>487</v>
      </c>
      <c r="B40" s="63" t="s">
        <v>25</v>
      </c>
      <c r="C40" s="47">
        <v>396368206</v>
      </c>
      <c r="D40" s="47">
        <v>188215</v>
      </c>
      <c r="E40" s="47">
        <v>5560674</v>
      </c>
      <c r="F40" s="47">
        <v>-401842571</v>
      </c>
      <c r="G40" s="64">
        <f>SUM(C40:F40)</f>
        <v>274524</v>
      </c>
    </row>
    <row r="41" spans="1:7" x14ac:dyDescent="0.25">
      <c r="A41" s="62">
        <v>488</v>
      </c>
      <c r="B41" s="63" t="s">
        <v>26</v>
      </c>
      <c r="C41" s="48">
        <v>5000</v>
      </c>
      <c r="D41" s="48">
        <v>0</v>
      </c>
      <c r="E41" s="48">
        <v>136343</v>
      </c>
      <c r="F41" s="48"/>
      <c r="G41" s="64">
        <f>SUM(C41:F41)</f>
        <v>141343</v>
      </c>
    </row>
    <row r="42" spans="1:7" x14ac:dyDescent="0.25">
      <c r="A42" s="62" t="s">
        <v>39</v>
      </c>
      <c r="B42" s="63" t="s">
        <v>40</v>
      </c>
      <c r="C42" s="46">
        <v>0</v>
      </c>
      <c r="D42" s="46">
        <v>0</v>
      </c>
      <c r="E42" s="46">
        <v>0</v>
      </c>
      <c r="F42" s="46">
        <v>0</v>
      </c>
      <c r="G42" s="64">
        <f>SUM(C42:F42)</f>
        <v>0</v>
      </c>
    </row>
    <row r="43" spans="1:7" x14ac:dyDescent="0.25">
      <c r="A43" s="71"/>
      <c r="B43" s="72" t="s">
        <v>41</v>
      </c>
      <c r="C43" s="49">
        <f>C7-C28</f>
        <v>-188361321</v>
      </c>
      <c r="D43" s="49">
        <f t="shared" ref="D43:G43" si="11">D7-D28</f>
        <v>115780909</v>
      </c>
      <c r="E43" s="49">
        <f t="shared" si="11"/>
        <v>232090697</v>
      </c>
      <c r="F43" s="49">
        <f t="shared" si="11"/>
        <v>-335659</v>
      </c>
      <c r="G43" s="49">
        <f t="shared" si="11"/>
        <v>159174626</v>
      </c>
    </row>
    <row r="44" spans="1:7" x14ac:dyDescent="0.25">
      <c r="A44" s="71"/>
      <c r="B44" s="72" t="s">
        <v>42</v>
      </c>
      <c r="C44" s="50">
        <f>C45+C52-C54-C62</f>
        <v>-209562303</v>
      </c>
      <c r="D44" s="50">
        <f t="shared" ref="D44:G44" si="12">D45+D52-D54-D62</f>
        <v>-105655770</v>
      </c>
      <c r="E44" s="50">
        <f t="shared" si="12"/>
        <v>-222593143</v>
      </c>
      <c r="F44" s="50">
        <f t="shared" si="12"/>
        <v>7902</v>
      </c>
      <c r="G44" s="50">
        <f t="shared" si="12"/>
        <v>-537803314</v>
      </c>
    </row>
    <row r="45" spans="1:7" x14ac:dyDescent="0.25">
      <c r="A45" s="62">
        <v>81</v>
      </c>
      <c r="B45" s="63" t="s">
        <v>43</v>
      </c>
      <c r="C45" s="51">
        <f>SUM(C46:C51)</f>
        <v>9830147</v>
      </c>
      <c r="D45" s="51">
        <f t="shared" ref="D45:G45" si="13">SUM(D46:D51)</f>
        <v>11880</v>
      </c>
      <c r="E45" s="51">
        <f t="shared" si="13"/>
        <v>18443752</v>
      </c>
      <c r="F45" s="51">
        <f t="shared" si="13"/>
        <v>0</v>
      </c>
      <c r="G45" s="51">
        <f t="shared" si="13"/>
        <v>28285779</v>
      </c>
    </row>
    <row r="46" spans="1:7" x14ac:dyDescent="0.25">
      <c r="A46" s="73">
        <v>811</v>
      </c>
      <c r="B46" s="63" t="s">
        <v>58</v>
      </c>
      <c r="C46" s="52">
        <v>320644</v>
      </c>
      <c r="D46" s="52">
        <v>11880</v>
      </c>
      <c r="E46" s="52">
        <v>960246</v>
      </c>
      <c r="F46" s="52"/>
      <c r="G46" s="74">
        <f>SUM(C46:F46)</f>
        <v>1292770</v>
      </c>
    </row>
    <row r="47" spans="1:7" x14ac:dyDescent="0.25">
      <c r="A47" s="73">
        <v>812</v>
      </c>
      <c r="B47" s="75" t="s">
        <v>60</v>
      </c>
      <c r="C47" s="42">
        <v>0</v>
      </c>
      <c r="D47" s="52"/>
      <c r="E47" s="52">
        <v>0</v>
      </c>
      <c r="F47" s="51"/>
      <c r="G47" s="74">
        <f t="shared" ref="G47:G51" si="14">SUM(C47:F47)</f>
        <v>0</v>
      </c>
    </row>
    <row r="48" spans="1:7" x14ac:dyDescent="0.25">
      <c r="A48" s="73">
        <v>813</v>
      </c>
      <c r="B48" s="63" t="s">
        <v>59</v>
      </c>
      <c r="C48" s="52">
        <v>1943228</v>
      </c>
      <c r="D48" s="52"/>
      <c r="E48" s="52">
        <v>15771933</v>
      </c>
      <c r="F48" s="51"/>
      <c r="G48" s="74">
        <f t="shared" si="14"/>
        <v>17715161</v>
      </c>
    </row>
    <row r="49" spans="1:7" ht="26.25" x14ac:dyDescent="0.25">
      <c r="A49" s="73">
        <v>814</v>
      </c>
      <c r="B49" s="63" t="s">
        <v>61</v>
      </c>
      <c r="C49" s="42">
        <v>25604</v>
      </c>
      <c r="D49" s="52"/>
      <c r="E49" s="52">
        <v>501183</v>
      </c>
      <c r="F49" s="51"/>
      <c r="G49" s="74">
        <f t="shared" si="14"/>
        <v>526787</v>
      </c>
    </row>
    <row r="50" spans="1:7" x14ac:dyDescent="0.25">
      <c r="A50" s="73">
        <v>815</v>
      </c>
      <c r="B50" s="63" t="s">
        <v>62</v>
      </c>
      <c r="C50" s="52">
        <v>0</v>
      </c>
      <c r="D50" s="52"/>
      <c r="E50" s="52">
        <v>0</v>
      </c>
      <c r="F50" s="51"/>
      <c r="G50" s="74">
        <f t="shared" si="14"/>
        <v>0</v>
      </c>
    </row>
    <row r="51" spans="1:7" ht="26.25" x14ac:dyDescent="0.25">
      <c r="A51" s="73">
        <v>816</v>
      </c>
      <c r="B51" s="63" t="s">
        <v>63</v>
      </c>
      <c r="C51" s="52">
        <v>7540671</v>
      </c>
      <c r="D51" s="52"/>
      <c r="E51" s="52">
        <v>1210390</v>
      </c>
      <c r="F51" s="51"/>
      <c r="G51" s="74">
        <f t="shared" si="14"/>
        <v>8751061</v>
      </c>
    </row>
    <row r="52" spans="1:7" ht="26.25" x14ac:dyDescent="0.25">
      <c r="A52" s="62">
        <v>88</v>
      </c>
      <c r="B52" s="63" t="s">
        <v>44</v>
      </c>
      <c r="C52" s="51">
        <f>C53</f>
        <v>15221</v>
      </c>
      <c r="D52" s="51">
        <f t="shared" ref="D52:G52" si="15">D53</f>
        <v>0</v>
      </c>
      <c r="E52" s="51">
        <f t="shared" si="15"/>
        <v>16451</v>
      </c>
      <c r="F52" s="51">
        <f t="shared" si="15"/>
        <v>-27741</v>
      </c>
      <c r="G52" s="51">
        <f t="shared" si="15"/>
        <v>3931</v>
      </c>
    </row>
    <row r="53" spans="1:7" ht="26.25" x14ac:dyDescent="0.25">
      <c r="A53" s="62">
        <v>881</v>
      </c>
      <c r="B53" s="63" t="s">
        <v>45</v>
      </c>
      <c r="C53" s="52">
        <v>15221</v>
      </c>
      <c r="D53" s="52"/>
      <c r="E53" s="52">
        <v>16451</v>
      </c>
      <c r="F53" s="52">
        <v>-27741</v>
      </c>
      <c r="G53" s="74">
        <f>SUM(C53:F53)</f>
        <v>3931</v>
      </c>
    </row>
    <row r="54" spans="1:7" x14ac:dyDescent="0.25">
      <c r="A54" s="62">
        <v>51</v>
      </c>
      <c r="B54" s="63" t="s">
        <v>46</v>
      </c>
      <c r="C54" s="51">
        <f>SUM(C55:C61)</f>
        <v>219407671</v>
      </c>
      <c r="D54" s="51">
        <f t="shared" ref="D54:G54" si="16">SUM(D55:D61)</f>
        <v>105667650</v>
      </c>
      <c r="E54" s="51">
        <f t="shared" si="16"/>
        <v>241017703</v>
      </c>
      <c r="F54" s="51">
        <f t="shared" si="16"/>
        <v>0</v>
      </c>
      <c r="G54" s="51">
        <f t="shared" si="16"/>
        <v>566093024</v>
      </c>
    </row>
    <row r="55" spans="1:7" x14ac:dyDescent="0.25">
      <c r="A55" s="73">
        <v>511</v>
      </c>
      <c r="B55" s="76" t="s">
        <v>47</v>
      </c>
      <c r="C55" s="53">
        <v>181962207</v>
      </c>
      <c r="D55" s="53">
        <v>2498659</v>
      </c>
      <c r="E55" s="53">
        <v>227234915</v>
      </c>
      <c r="F55" s="53"/>
      <c r="G55" s="77">
        <f>SUM(C55:F55)</f>
        <v>411695781</v>
      </c>
    </row>
    <row r="56" spans="1:7" x14ac:dyDescent="0.25">
      <c r="A56" s="73">
        <v>512</v>
      </c>
      <c r="B56" s="76" t="s">
        <v>48</v>
      </c>
      <c r="C56" s="53">
        <v>60010</v>
      </c>
      <c r="D56" s="53">
        <v>0</v>
      </c>
      <c r="E56" s="53">
        <v>19650</v>
      </c>
      <c r="F56" s="53"/>
      <c r="G56" s="77">
        <f t="shared" ref="G56:G61" si="17">SUM(C56:F56)</f>
        <v>79660</v>
      </c>
    </row>
    <row r="57" spans="1:7" x14ac:dyDescent="0.25">
      <c r="A57" s="73">
        <v>513</v>
      </c>
      <c r="B57" s="76" t="s">
        <v>49</v>
      </c>
      <c r="C57" s="53">
        <v>5894670</v>
      </c>
      <c r="D57" s="53">
        <v>110373</v>
      </c>
      <c r="E57" s="53">
        <v>8296434</v>
      </c>
      <c r="F57" s="53"/>
      <c r="G57" s="77">
        <f t="shared" si="17"/>
        <v>14301477</v>
      </c>
    </row>
    <row r="58" spans="1:7" x14ac:dyDescent="0.25">
      <c r="A58" s="73">
        <v>514</v>
      </c>
      <c r="B58" s="76" t="s">
        <v>50</v>
      </c>
      <c r="C58" s="53">
        <v>0</v>
      </c>
      <c r="D58" s="53">
        <v>0</v>
      </c>
      <c r="E58" s="53">
        <v>0</v>
      </c>
      <c r="F58" s="53"/>
      <c r="G58" s="77">
        <f t="shared" si="17"/>
        <v>0</v>
      </c>
    </row>
    <row r="59" spans="1:7" x14ac:dyDescent="0.25">
      <c r="A59" s="73">
        <v>515</v>
      </c>
      <c r="B59" s="76" t="s">
        <v>51</v>
      </c>
      <c r="C59" s="53">
        <v>15804553</v>
      </c>
      <c r="D59" s="53">
        <v>103009273</v>
      </c>
      <c r="E59" s="53">
        <v>0</v>
      </c>
      <c r="F59" s="53"/>
      <c r="G59" s="77">
        <f t="shared" si="17"/>
        <v>118813826</v>
      </c>
    </row>
    <row r="60" spans="1:7" x14ac:dyDescent="0.25">
      <c r="A60" s="73">
        <v>516</v>
      </c>
      <c r="B60" s="76" t="s">
        <v>52</v>
      </c>
      <c r="C60" s="53">
        <v>15317303</v>
      </c>
      <c r="D60" s="53">
        <v>49345</v>
      </c>
      <c r="E60" s="53">
        <v>4807468</v>
      </c>
      <c r="F60" s="53"/>
      <c r="G60" s="77">
        <f t="shared" si="17"/>
        <v>20174116</v>
      </c>
    </row>
    <row r="61" spans="1:7" x14ac:dyDescent="0.25">
      <c r="A61" s="73">
        <v>518</v>
      </c>
      <c r="B61" s="76" t="s">
        <v>53</v>
      </c>
      <c r="C61" s="53">
        <v>368928</v>
      </c>
      <c r="D61" s="53"/>
      <c r="E61" s="53">
        <v>659236</v>
      </c>
      <c r="F61" s="53"/>
      <c r="G61" s="77">
        <f t="shared" si="17"/>
        <v>1028164</v>
      </c>
    </row>
    <row r="62" spans="1:7" ht="26.25" x14ac:dyDescent="0.25">
      <c r="A62" s="62">
        <v>58</v>
      </c>
      <c r="B62" s="63" t="s">
        <v>54</v>
      </c>
      <c r="C62" s="51">
        <f>C63</f>
        <v>0</v>
      </c>
      <c r="D62" s="51">
        <f t="shared" ref="D62:G62" si="18">D63</f>
        <v>0</v>
      </c>
      <c r="E62" s="51">
        <f t="shared" si="18"/>
        <v>35643</v>
      </c>
      <c r="F62" s="51">
        <f t="shared" si="18"/>
        <v>-35643</v>
      </c>
      <c r="G62" s="51">
        <f t="shared" si="18"/>
        <v>0</v>
      </c>
    </row>
    <row r="63" spans="1:7" ht="26.25" x14ac:dyDescent="0.25">
      <c r="A63" s="62">
        <v>581</v>
      </c>
      <c r="B63" s="63" t="s">
        <v>55</v>
      </c>
      <c r="C63" s="52">
        <v>0</v>
      </c>
      <c r="D63" s="52"/>
      <c r="E63" s="52">
        <v>35643</v>
      </c>
      <c r="F63" s="52">
        <v>-35643</v>
      </c>
      <c r="G63" s="74">
        <f>SUM(C63:F63)</f>
        <v>0</v>
      </c>
    </row>
    <row r="64" spans="1:7" x14ac:dyDescent="0.25">
      <c r="A64" s="71"/>
      <c r="B64" s="72" t="s">
        <v>56</v>
      </c>
      <c r="C64" s="50">
        <f>C43+C44</f>
        <v>-397923624</v>
      </c>
      <c r="D64" s="50">
        <f t="shared" ref="D64:F64" si="19">D43+D44</f>
        <v>10125139</v>
      </c>
      <c r="E64" s="50">
        <f t="shared" si="19"/>
        <v>9497554</v>
      </c>
      <c r="F64" s="50">
        <f t="shared" si="19"/>
        <v>-327757</v>
      </c>
      <c r="G64" s="50">
        <f>G43+G44+2</f>
        <v>-378628686</v>
      </c>
    </row>
    <row r="65" spans="1:7" ht="6" customHeight="1" x14ac:dyDescent="0.25"/>
    <row r="66" spans="1:7" ht="45" x14ac:dyDescent="0.25">
      <c r="A66" s="78" t="s">
        <v>65</v>
      </c>
      <c r="B66" s="79" t="s">
        <v>69</v>
      </c>
      <c r="C66" s="54">
        <v>-18461554</v>
      </c>
      <c r="D66" s="55"/>
      <c r="E66" s="55"/>
      <c r="F66" s="55"/>
      <c r="G66" s="55">
        <f>SUM(C66:F66)</f>
        <v>-18461554</v>
      </c>
    </row>
    <row r="67" spans="1:7" ht="5.25" customHeight="1" x14ac:dyDescent="0.25">
      <c r="A67" s="80"/>
      <c r="B67" s="80"/>
      <c r="C67" s="55"/>
      <c r="D67" s="55"/>
      <c r="E67" s="55"/>
      <c r="F67" s="55"/>
      <c r="G67" s="55"/>
    </row>
    <row r="68" spans="1:7" x14ac:dyDescent="0.25">
      <c r="A68" s="81"/>
      <c r="B68" s="82" t="s">
        <v>66</v>
      </c>
      <c r="C68" s="56">
        <f>SUM(C64:C67)</f>
        <v>-416385178</v>
      </c>
      <c r="D68" s="56">
        <f t="shared" ref="D68:F68" si="20">SUM(D64:D67)</f>
        <v>10125139</v>
      </c>
      <c r="E68" s="56">
        <f t="shared" si="20"/>
        <v>9497554</v>
      </c>
      <c r="F68" s="56">
        <f t="shared" si="20"/>
        <v>-327757</v>
      </c>
      <c r="G68" s="56">
        <f>SUM(C68:F68)</f>
        <v>-397090242</v>
      </c>
    </row>
    <row r="70" spans="1:7" x14ac:dyDescent="0.25">
      <c r="A70" s="147" t="s">
        <v>74</v>
      </c>
      <c r="B70" s="147"/>
      <c r="C70" s="147"/>
      <c r="D70" s="147"/>
      <c r="E70" s="147"/>
      <c r="F70" s="147"/>
      <c r="G70" s="147"/>
    </row>
  </sheetData>
  <mergeCells count="4">
    <mergeCell ref="A2:G2"/>
    <mergeCell ref="A4:A5"/>
    <mergeCell ref="B4:B5"/>
    <mergeCell ref="A70:G70"/>
  </mergeCells>
  <pageMargins left="0.7" right="0.7" top="0.75" bottom="0.75" header="0.3" footer="0.3"/>
  <pageSetup paperSize="9" scale="5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tabSelected="1" view="pageBreakPreview" zoomScale="106" zoomScaleNormal="100" zoomScaleSheetLayoutView="106" workbookViewId="0">
      <selection activeCell="B62" sqref="B62"/>
    </sheetView>
  </sheetViews>
  <sheetFormatPr defaultRowHeight="15" x14ac:dyDescent="0.25"/>
  <cols>
    <col min="1" max="1" width="9.140625" style="83"/>
    <col min="2" max="2" width="59.7109375" style="83" customWidth="1"/>
    <col min="3" max="3" width="18.140625" style="84" customWidth="1"/>
    <col min="4" max="4" width="14.28515625" style="84" bestFit="1" customWidth="1"/>
    <col min="5" max="5" width="16.28515625" style="84" customWidth="1"/>
    <col min="6" max="6" width="13.85546875" style="84" customWidth="1"/>
    <col min="7" max="7" width="14.28515625" style="84" bestFit="1" customWidth="1"/>
    <col min="8" max="16384" width="9.140625" style="83"/>
  </cols>
  <sheetData>
    <row r="1" spans="1:7" x14ac:dyDescent="0.25">
      <c r="G1" s="85" t="s">
        <v>85</v>
      </c>
    </row>
    <row r="2" spans="1:7" ht="38.25" customHeight="1" x14ac:dyDescent="0.25">
      <c r="A2" s="152" t="s">
        <v>88</v>
      </c>
      <c r="B2" s="152"/>
      <c r="C2" s="152"/>
      <c r="D2" s="152"/>
      <c r="E2" s="152"/>
      <c r="F2" s="152"/>
      <c r="G2" s="152"/>
    </row>
    <row r="3" spans="1:7" ht="15.75" thickBot="1" x14ac:dyDescent="0.3">
      <c r="F3" s="154" t="s">
        <v>86</v>
      </c>
      <c r="G3" s="154"/>
    </row>
    <row r="4" spans="1:7" ht="47.25" customHeight="1" thickTop="1" x14ac:dyDescent="0.25">
      <c r="A4" s="148" t="s">
        <v>0</v>
      </c>
      <c r="B4" s="150" t="s">
        <v>1</v>
      </c>
      <c r="C4" s="86" t="s">
        <v>91</v>
      </c>
      <c r="D4" s="87" t="s">
        <v>2</v>
      </c>
      <c r="E4" s="86" t="s">
        <v>3</v>
      </c>
      <c r="F4" s="86" t="s">
        <v>70</v>
      </c>
      <c r="G4" s="88" t="s">
        <v>67</v>
      </c>
    </row>
    <row r="5" spans="1:7" ht="30.75" customHeight="1" x14ac:dyDescent="0.25">
      <c r="A5" s="149"/>
      <c r="B5" s="151"/>
      <c r="C5" s="89" t="s">
        <v>90</v>
      </c>
      <c r="D5" s="89" t="s">
        <v>90</v>
      </c>
      <c r="E5" s="89" t="s">
        <v>90</v>
      </c>
      <c r="F5" s="89" t="s">
        <v>90</v>
      </c>
      <c r="G5" s="90" t="s">
        <v>90</v>
      </c>
    </row>
    <row r="6" spans="1:7" x14ac:dyDescent="0.25">
      <c r="A6" s="91">
        <v>1</v>
      </c>
      <c r="B6" s="92">
        <v>2</v>
      </c>
      <c r="C6" s="93">
        <v>3</v>
      </c>
      <c r="D6" s="93">
        <v>4</v>
      </c>
      <c r="E6" s="93">
        <v>5</v>
      </c>
      <c r="F6" s="93">
        <v>6</v>
      </c>
      <c r="G6" s="94">
        <v>7</v>
      </c>
    </row>
    <row r="7" spans="1:7" ht="26.25" x14ac:dyDescent="0.25">
      <c r="A7" s="95"/>
      <c r="B7" s="96" t="s">
        <v>89</v>
      </c>
      <c r="C7" s="97">
        <f>C8+C17+C23+C25</f>
        <v>3910740610</v>
      </c>
      <c r="D7" s="97">
        <f t="shared" ref="D7:G7" si="0">D8+D17+D23+D25</f>
        <v>1109316389</v>
      </c>
      <c r="E7" s="97">
        <f t="shared" si="0"/>
        <v>1005987960</v>
      </c>
      <c r="F7" s="97">
        <f t="shared" si="0"/>
        <v>-403966246</v>
      </c>
      <c r="G7" s="98">
        <f t="shared" si="0"/>
        <v>5622078713</v>
      </c>
    </row>
    <row r="8" spans="1:7" x14ac:dyDescent="0.25">
      <c r="A8" s="99">
        <v>71</v>
      </c>
      <c r="B8" s="100" t="s">
        <v>92</v>
      </c>
      <c r="C8" s="101">
        <f>SUM(C9:C16)</f>
        <v>3552342989</v>
      </c>
      <c r="D8" s="101">
        <f t="shared" ref="D8:G8" si="1">SUM(D9:D16)</f>
        <v>833167896</v>
      </c>
      <c r="E8" s="101">
        <f t="shared" si="1"/>
        <v>577896475</v>
      </c>
      <c r="F8" s="101">
        <f t="shared" si="1"/>
        <v>-2709484</v>
      </c>
      <c r="G8" s="102">
        <f t="shared" si="1"/>
        <v>4960697876</v>
      </c>
    </row>
    <row r="9" spans="1:7" x14ac:dyDescent="0.25">
      <c r="A9" s="99">
        <v>711</v>
      </c>
      <c r="B9" s="100" t="s">
        <v>8</v>
      </c>
      <c r="C9" s="103">
        <v>361772949</v>
      </c>
      <c r="D9" s="103"/>
      <c r="E9" s="103">
        <v>3187</v>
      </c>
      <c r="F9" s="103"/>
      <c r="G9" s="104">
        <f>SUM(C9:F9)</f>
        <v>361776136</v>
      </c>
    </row>
    <row r="10" spans="1:7" x14ac:dyDescent="0.25">
      <c r="A10" s="99">
        <v>712</v>
      </c>
      <c r="B10" s="100" t="s">
        <v>9</v>
      </c>
      <c r="C10" s="103">
        <v>1182083231</v>
      </c>
      <c r="D10" s="103">
        <v>833167896</v>
      </c>
      <c r="E10" s="103"/>
      <c r="F10" s="103">
        <v>-2709484</v>
      </c>
      <c r="G10" s="104">
        <f t="shared" ref="G10:G16" si="2">SUM(C10:F10)</f>
        <v>2012541643</v>
      </c>
    </row>
    <row r="11" spans="1:7" x14ac:dyDescent="0.25">
      <c r="A11" s="99">
        <v>713</v>
      </c>
      <c r="B11" s="100" t="s">
        <v>10</v>
      </c>
      <c r="C11" s="105">
        <v>167286252</v>
      </c>
      <c r="D11" s="105"/>
      <c r="E11" s="105">
        <v>60166395</v>
      </c>
      <c r="F11" s="105"/>
      <c r="G11" s="104">
        <f t="shared" si="2"/>
        <v>227452647</v>
      </c>
    </row>
    <row r="12" spans="1:7" x14ac:dyDescent="0.25">
      <c r="A12" s="99">
        <v>714</v>
      </c>
      <c r="B12" s="100" t="s">
        <v>11</v>
      </c>
      <c r="C12" s="103">
        <v>18783162</v>
      </c>
      <c r="D12" s="103"/>
      <c r="E12" s="103">
        <v>26657246</v>
      </c>
      <c r="F12" s="103"/>
      <c r="G12" s="104">
        <f t="shared" si="2"/>
        <v>45440408</v>
      </c>
    </row>
    <row r="13" spans="1:7" x14ac:dyDescent="0.25">
      <c r="A13" s="99">
        <v>715</v>
      </c>
      <c r="B13" s="100" t="s">
        <v>12</v>
      </c>
      <c r="C13" s="105">
        <v>366193</v>
      </c>
      <c r="D13" s="105"/>
      <c r="E13" s="105">
        <v>198163</v>
      </c>
      <c r="F13" s="105"/>
      <c r="G13" s="104">
        <f t="shared" si="2"/>
        <v>564356</v>
      </c>
    </row>
    <row r="14" spans="1:7" x14ac:dyDescent="0.25">
      <c r="A14" s="99">
        <v>716</v>
      </c>
      <c r="B14" s="100" t="s">
        <v>13</v>
      </c>
      <c r="C14" s="105">
        <v>5757</v>
      </c>
      <c r="D14" s="105"/>
      <c r="E14" s="105"/>
      <c r="F14" s="105"/>
      <c r="G14" s="104">
        <f t="shared" si="2"/>
        <v>5757</v>
      </c>
    </row>
    <row r="15" spans="1:7" x14ac:dyDescent="0.25">
      <c r="A15" s="99">
        <v>717</v>
      </c>
      <c r="B15" s="100" t="s">
        <v>14</v>
      </c>
      <c r="C15" s="105">
        <v>1821951408</v>
      </c>
      <c r="D15" s="105"/>
      <c r="E15" s="105">
        <v>476715541</v>
      </c>
      <c r="F15" s="105"/>
      <c r="G15" s="104">
        <f t="shared" si="2"/>
        <v>2298666949</v>
      </c>
    </row>
    <row r="16" spans="1:7" x14ac:dyDescent="0.25">
      <c r="A16" s="99">
        <v>719</v>
      </c>
      <c r="B16" s="100" t="s">
        <v>15</v>
      </c>
      <c r="C16" s="105">
        <v>94037</v>
      </c>
      <c r="D16" s="105"/>
      <c r="E16" s="105">
        <v>14155943</v>
      </c>
      <c r="F16" s="105"/>
      <c r="G16" s="104">
        <f t="shared" si="2"/>
        <v>14249980</v>
      </c>
    </row>
    <row r="17" spans="1:7" x14ac:dyDescent="0.25">
      <c r="A17" s="99">
        <v>72</v>
      </c>
      <c r="B17" s="100" t="s">
        <v>93</v>
      </c>
      <c r="C17" s="101">
        <f>SUM(C18:C22)</f>
        <v>321824212</v>
      </c>
      <c r="D17" s="101">
        <f t="shared" ref="D17:G17" si="3">SUM(D18:D22)</f>
        <v>3113334</v>
      </c>
      <c r="E17" s="101">
        <f t="shared" si="3"/>
        <v>270335192</v>
      </c>
      <c r="F17" s="101">
        <f t="shared" si="3"/>
        <v>-2165340</v>
      </c>
      <c r="G17" s="102">
        <f t="shared" si="3"/>
        <v>593107398</v>
      </c>
    </row>
    <row r="18" spans="1:7" ht="25.5" x14ac:dyDescent="0.25">
      <c r="A18" s="106">
        <v>721</v>
      </c>
      <c r="B18" s="107" t="s">
        <v>17</v>
      </c>
      <c r="C18" s="103">
        <v>47589895</v>
      </c>
      <c r="D18" s="103">
        <v>1745624</v>
      </c>
      <c r="E18" s="103">
        <v>39579333</v>
      </c>
      <c r="F18" s="103"/>
      <c r="G18" s="104">
        <f>SUM(C18:F18)</f>
        <v>88914852</v>
      </c>
    </row>
    <row r="19" spans="1:7" x14ac:dyDescent="0.25">
      <c r="A19" s="99">
        <v>722</v>
      </c>
      <c r="B19" s="107" t="s">
        <v>18</v>
      </c>
      <c r="C19" s="103">
        <v>235372946</v>
      </c>
      <c r="D19" s="103">
        <v>1180</v>
      </c>
      <c r="E19" s="103">
        <v>220768191</v>
      </c>
      <c r="F19" s="103"/>
      <c r="G19" s="104">
        <f t="shared" ref="G19:G22" si="4">SUM(C19:F19)</f>
        <v>456142317</v>
      </c>
    </row>
    <row r="20" spans="1:7" x14ac:dyDescent="0.25">
      <c r="A20" s="99">
        <v>723</v>
      </c>
      <c r="B20" s="100" t="s">
        <v>19</v>
      </c>
      <c r="C20" s="103">
        <v>33795198</v>
      </c>
      <c r="D20" s="103">
        <v>0</v>
      </c>
      <c r="E20" s="103">
        <v>1465294</v>
      </c>
      <c r="F20" s="103"/>
      <c r="G20" s="104">
        <f t="shared" si="4"/>
        <v>35260492</v>
      </c>
    </row>
    <row r="21" spans="1:7" ht="26.25" x14ac:dyDescent="0.25">
      <c r="A21" s="99">
        <v>728</v>
      </c>
      <c r="B21" s="100" t="s">
        <v>20</v>
      </c>
      <c r="C21" s="103">
        <v>1752752</v>
      </c>
      <c r="D21" s="103">
        <v>23520</v>
      </c>
      <c r="E21" s="103">
        <v>390649</v>
      </c>
      <c r="F21" s="103">
        <v>-2165340</v>
      </c>
      <c r="G21" s="104">
        <f t="shared" si="4"/>
        <v>1581</v>
      </c>
    </row>
    <row r="22" spans="1:7" x14ac:dyDescent="0.25">
      <c r="A22" s="99">
        <v>729</v>
      </c>
      <c r="B22" s="100" t="s">
        <v>21</v>
      </c>
      <c r="C22" s="105">
        <v>3313421</v>
      </c>
      <c r="D22" s="105">
        <v>1343010</v>
      </c>
      <c r="E22" s="105">
        <v>8131725</v>
      </c>
      <c r="F22" s="105"/>
      <c r="G22" s="104">
        <f t="shared" si="4"/>
        <v>12788156</v>
      </c>
    </row>
    <row r="23" spans="1:7" x14ac:dyDescent="0.25">
      <c r="A23" s="99">
        <v>73</v>
      </c>
      <c r="B23" s="100" t="s">
        <v>22</v>
      </c>
      <c r="C23" s="101">
        <f>C24</f>
        <v>34225270</v>
      </c>
      <c r="D23" s="101">
        <f t="shared" ref="D23:G23" si="5">D24</f>
        <v>49143</v>
      </c>
      <c r="E23" s="101">
        <f t="shared" si="5"/>
        <v>32610450</v>
      </c>
      <c r="F23" s="101">
        <f t="shared" si="5"/>
        <v>0</v>
      </c>
      <c r="G23" s="102">
        <f t="shared" si="5"/>
        <v>66884863</v>
      </c>
    </row>
    <row r="24" spans="1:7" x14ac:dyDescent="0.25">
      <c r="A24" s="99">
        <v>731</v>
      </c>
      <c r="B24" s="100" t="s">
        <v>76</v>
      </c>
      <c r="C24" s="103">
        <v>34225270</v>
      </c>
      <c r="D24" s="103">
        <v>49143</v>
      </c>
      <c r="E24" s="103">
        <v>32610450</v>
      </c>
      <c r="F24" s="103"/>
      <c r="G24" s="108">
        <f>SUM(C24:F24)</f>
        <v>66884863</v>
      </c>
    </row>
    <row r="25" spans="1:7" ht="26.25" x14ac:dyDescent="0.25">
      <c r="A25" s="99">
        <v>78</v>
      </c>
      <c r="B25" s="100" t="s">
        <v>101</v>
      </c>
      <c r="C25" s="101">
        <f>SUM(C26:C27)</f>
        <v>2348139</v>
      </c>
      <c r="D25" s="101">
        <f t="shared" ref="D25:G25" si="6">SUM(D26:D27)</f>
        <v>272986016</v>
      </c>
      <c r="E25" s="101">
        <f t="shared" si="6"/>
        <v>125145843</v>
      </c>
      <c r="F25" s="101">
        <f t="shared" si="6"/>
        <v>-399091422</v>
      </c>
      <c r="G25" s="102">
        <f t="shared" si="6"/>
        <v>1388576</v>
      </c>
    </row>
    <row r="26" spans="1:7" x14ac:dyDescent="0.25">
      <c r="A26" s="99">
        <v>787</v>
      </c>
      <c r="B26" s="100" t="s">
        <v>77</v>
      </c>
      <c r="C26" s="103">
        <v>2348139</v>
      </c>
      <c r="D26" s="103">
        <v>272986016</v>
      </c>
      <c r="E26" s="103">
        <v>125137981</v>
      </c>
      <c r="F26" s="103">
        <v>-399091422</v>
      </c>
      <c r="G26" s="104">
        <f>SUM(C26:F26)</f>
        <v>1380714</v>
      </c>
    </row>
    <row r="27" spans="1:7" x14ac:dyDescent="0.25">
      <c r="A27" s="99">
        <v>788</v>
      </c>
      <c r="B27" s="100" t="s">
        <v>26</v>
      </c>
      <c r="C27" s="105">
        <v>0</v>
      </c>
      <c r="D27" s="105">
        <v>0</v>
      </c>
      <c r="E27" s="105">
        <v>7862</v>
      </c>
      <c r="F27" s="105"/>
      <c r="G27" s="104">
        <f>SUM(C27:F27)</f>
        <v>7862</v>
      </c>
    </row>
    <row r="28" spans="1:7" x14ac:dyDescent="0.25">
      <c r="A28" s="109"/>
      <c r="B28" s="110" t="s">
        <v>94</v>
      </c>
      <c r="C28" s="111">
        <f>C29+C39+C42</f>
        <v>4099101931</v>
      </c>
      <c r="D28" s="111">
        <f t="shared" ref="D28:G28" si="7">D29+D39+D42</f>
        <v>993535480</v>
      </c>
      <c r="E28" s="111">
        <f t="shared" si="7"/>
        <v>773897263</v>
      </c>
      <c r="F28" s="111">
        <f t="shared" si="7"/>
        <v>-403630587</v>
      </c>
      <c r="G28" s="112">
        <f t="shared" si="7"/>
        <v>5462904087</v>
      </c>
    </row>
    <row r="29" spans="1:7" x14ac:dyDescent="0.25">
      <c r="A29" s="99">
        <v>41</v>
      </c>
      <c r="B29" s="100" t="s">
        <v>95</v>
      </c>
      <c r="C29" s="101">
        <f>SUM(C30:C38)</f>
        <v>3702728725</v>
      </c>
      <c r="D29" s="101">
        <f t="shared" ref="D29:G29" si="8">SUM(D30:D38)</f>
        <v>993347265</v>
      </c>
      <c r="E29" s="101">
        <f t="shared" si="8"/>
        <v>768200246</v>
      </c>
      <c r="F29" s="101">
        <f t="shared" si="8"/>
        <v>-1788016</v>
      </c>
      <c r="G29" s="102">
        <f t="shared" si="8"/>
        <v>5462488220</v>
      </c>
    </row>
    <row r="30" spans="1:7" x14ac:dyDescent="0.25">
      <c r="A30" s="99">
        <v>411</v>
      </c>
      <c r="B30" s="100" t="s">
        <v>29</v>
      </c>
      <c r="C30" s="103">
        <v>1030447314</v>
      </c>
      <c r="D30" s="103">
        <v>35292438</v>
      </c>
      <c r="E30" s="103">
        <v>309415948</v>
      </c>
      <c r="F30" s="103"/>
      <c r="G30" s="104">
        <f>SUM(C30:F30)</f>
        <v>1375155700</v>
      </c>
    </row>
    <row r="31" spans="1:7" x14ac:dyDescent="0.25">
      <c r="A31" s="99">
        <v>412</v>
      </c>
      <c r="B31" s="100" t="s">
        <v>30</v>
      </c>
      <c r="C31" s="103">
        <v>205900902</v>
      </c>
      <c r="D31" s="103">
        <v>7950693</v>
      </c>
      <c r="E31" s="103">
        <v>173587365</v>
      </c>
      <c r="F31" s="103">
        <v>-1008</v>
      </c>
      <c r="G31" s="104">
        <f t="shared" ref="G31:G38" si="9">SUM(C31:F31)</f>
        <v>387437952</v>
      </c>
    </row>
    <row r="32" spans="1:7" x14ac:dyDescent="0.25">
      <c r="A32" s="99">
        <v>413</v>
      </c>
      <c r="B32" s="100" t="s">
        <v>31</v>
      </c>
      <c r="C32" s="103">
        <v>129444863</v>
      </c>
      <c r="D32" s="103">
        <v>6863614</v>
      </c>
      <c r="E32" s="103">
        <v>16119231</v>
      </c>
      <c r="F32" s="103"/>
      <c r="G32" s="104">
        <f t="shared" si="9"/>
        <v>152427708</v>
      </c>
    </row>
    <row r="33" spans="1:7" x14ac:dyDescent="0.25">
      <c r="A33" s="99">
        <v>414</v>
      </c>
      <c r="B33" s="113" t="s">
        <v>78</v>
      </c>
      <c r="C33" s="105">
        <v>182026638</v>
      </c>
      <c r="D33" s="105">
        <v>26229568</v>
      </c>
      <c r="E33" s="105">
        <v>31939602</v>
      </c>
      <c r="F33" s="105"/>
      <c r="G33" s="104">
        <f t="shared" si="9"/>
        <v>240195808</v>
      </c>
    </row>
    <row r="34" spans="1:7" x14ac:dyDescent="0.25">
      <c r="A34" s="99">
        <v>415</v>
      </c>
      <c r="B34" s="100" t="s">
        <v>33</v>
      </c>
      <c r="C34" s="103">
        <v>403170282</v>
      </c>
      <c r="D34" s="103">
        <v>0</v>
      </c>
      <c r="E34" s="103">
        <v>108497837</v>
      </c>
      <c r="F34" s="103"/>
      <c r="G34" s="104">
        <f t="shared" si="9"/>
        <v>511668119</v>
      </c>
    </row>
    <row r="35" spans="1:7" ht="26.25" x14ac:dyDescent="0.25">
      <c r="A35" s="99">
        <v>416</v>
      </c>
      <c r="B35" s="100" t="s">
        <v>34</v>
      </c>
      <c r="C35" s="103">
        <v>384194735</v>
      </c>
      <c r="D35" s="103">
        <v>0</v>
      </c>
      <c r="E35" s="103">
        <v>120941292</v>
      </c>
      <c r="F35" s="103"/>
      <c r="G35" s="104">
        <f t="shared" si="9"/>
        <v>505136027</v>
      </c>
    </row>
    <row r="36" spans="1:7" ht="26.25" x14ac:dyDescent="0.25">
      <c r="A36" s="99">
        <v>417</v>
      </c>
      <c r="B36" s="100" t="s">
        <v>35</v>
      </c>
      <c r="C36" s="103">
        <v>1360894455</v>
      </c>
      <c r="D36" s="103">
        <v>916643720</v>
      </c>
      <c r="E36" s="103">
        <v>19453</v>
      </c>
      <c r="F36" s="103"/>
      <c r="G36" s="104">
        <f t="shared" si="9"/>
        <v>2277557628</v>
      </c>
    </row>
    <row r="37" spans="1:7" ht="26.25" x14ac:dyDescent="0.25">
      <c r="A37" s="99">
        <v>418</v>
      </c>
      <c r="B37" s="100" t="s">
        <v>36</v>
      </c>
      <c r="C37" s="103">
        <v>65668</v>
      </c>
      <c r="D37" s="103">
        <v>85493</v>
      </c>
      <c r="E37" s="103">
        <v>1673347</v>
      </c>
      <c r="F37" s="103">
        <v>-1787008</v>
      </c>
      <c r="G37" s="104">
        <f t="shared" si="9"/>
        <v>37500</v>
      </c>
    </row>
    <row r="38" spans="1:7" x14ac:dyDescent="0.25">
      <c r="A38" s="99">
        <v>419</v>
      </c>
      <c r="B38" s="100" t="s">
        <v>37</v>
      </c>
      <c r="C38" s="103">
        <v>6583868</v>
      </c>
      <c r="D38" s="103">
        <v>281739</v>
      </c>
      <c r="E38" s="103">
        <v>6006171</v>
      </c>
      <c r="F38" s="103"/>
      <c r="G38" s="104">
        <f t="shared" si="9"/>
        <v>12871778</v>
      </c>
    </row>
    <row r="39" spans="1:7" x14ac:dyDescent="0.25">
      <c r="A39" s="99">
        <v>48</v>
      </c>
      <c r="B39" s="100" t="s">
        <v>96</v>
      </c>
      <c r="C39" s="101">
        <f>C40+C41</f>
        <v>396373206</v>
      </c>
      <c r="D39" s="101">
        <f t="shared" ref="D39:G39" si="10">D40+D41</f>
        <v>188215</v>
      </c>
      <c r="E39" s="101">
        <f t="shared" si="10"/>
        <v>5697017</v>
      </c>
      <c r="F39" s="101">
        <f t="shared" si="10"/>
        <v>-401842571</v>
      </c>
      <c r="G39" s="102">
        <f t="shared" si="10"/>
        <v>415867</v>
      </c>
    </row>
    <row r="40" spans="1:7" x14ac:dyDescent="0.25">
      <c r="A40" s="99">
        <v>487</v>
      </c>
      <c r="B40" s="100" t="s">
        <v>77</v>
      </c>
      <c r="C40" s="103">
        <v>396368206</v>
      </c>
      <c r="D40" s="103">
        <v>188215</v>
      </c>
      <c r="E40" s="103">
        <v>5560674</v>
      </c>
      <c r="F40" s="103">
        <v>-401842571</v>
      </c>
      <c r="G40" s="104">
        <f>SUM(C40:F40)</f>
        <v>274524</v>
      </c>
    </row>
    <row r="41" spans="1:7" x14ac:dyDescent="0.25">
      <c r="A41" s="99">
        <v>488</v>
      </c>
      <c r="B41" s="100" t="s">
        <v>26</v>
      </c>
      <c r="C41" s="105">
        <v>5000</v>
      </c>
      <c r="D41" s="105">
        <v>0</v>
      </c>
      <c r="E41" s="105">
        <v>136343</v>
      </c>
      <c r="F41" s="105"/>
      <c r="G41" s="104">
        <f>SUM(C41:F41)</f>
        <v>141343</v>
      </c>
    </row>
    <row r="42" spans="1:7" x14ac:dyDescent="0.25">
      <c r="A42" s="99" t="s">
        <v>39</v>
      </c>
      <c r="B42" s="100" t="s">
        <v>40</v>
      </c>
      <c r="C42" s="101">
        <v>0</v>
      </c>
      <c r="D42" s="101">
        <v>0</v>
      </c>
      <c r="E42" s="101">
        <v>0</v>
      </c>
      <c r="F42" s="101">
        <v>0</v>
      </c>
      <c r="G42" s="104">
        <f>SUM(C42:F42)</f>
        <v>0</v>
      </c>
    </row>
    <row r="43" spans="1:7" x14ac:dyDescent="0.25">
      <c r="A43" s="114"/>
      <c r="B43" s="115" t="s">
        <v>41</v>
      </c>
      <c r="C43" s="111">
        <f>C7-C28</f>
        <v>-188361321</v>
      </c>
      <c r="D43" s="111">
        <f t="shared" ref="D43:G43" si="11">D7-D28</f>
        <v>115780909</v>
      </c>
      <c r="E43" s="111">
        <f t="shared" si="11"/>
        <v>232090697</v>
      </c>
      <c r="F43" s="111">
        <f t="shared" si="11"/>
        <v>-335659</v>
      </c>
      <c r="G43" s="112">
        <f t="shared" si="11"/>
        <v>159174626</v>
      </c>
    </row>
    <row r="44" spans="1:7" ht="26.25" x14ac:dyDescent="0.25">
      <c r="A44" s="114"/>
      <c r="B44" s="115" t="s">
        <v>97</v>
      </c>
      <c r="C44" s="116">
        <f>C45+C52-C54-C62</f>
        <v>-209562303</v>
      </c>
      <c r="D44" s="116">
        <f t="shared" ref="D44:G44" si="12">D45+D52-D54-D62</f>
        <v>-105655770</v>
      </c>
      <c r="E44" s="116">
        <f t="shared" si="12"/>
        <v>-222593143</v>
      </c>
      <c r="F44" s="116">
        <f t="shared" si="12"/>
        <v>7902</v>
      </c>
      <c r="G44" s="117">
        <f t="shared" si="12"/>
        <v>-537803314</v>
      </c>
    </row>
    <row r="45" spans="1:7" x14ac:dyDescent="0.25">
      <c r="A45" s="99">
        <v>81</v>
      </c>
      <c r="B45" s="100" t="s">
        <v>98</v>
      </c>
      <c r="C45" s="118">
        <f>SUM(C46:C51)</f>
        <v>9830147</v>
      </c>
      <c r="D45" s="118">
        <f t="shared" ref="D45:G45" si="13">SUM(D46:D51)</f>
        <v>11880</v>
      </c>
      <c r="E45" s="118">
        <f t="shared" si="13"/>
        <v>18443752</v>
      </c>
      <c r="F45" s="118">
        <f t="shared" si="13"/>
        <v>0</v>
      </c>
      <c r="G45" s="119">
        <f t="shared" si="13"/>
        <v>28285779</v>
      </c>
    </row>
    <row r="46" spans="1:7" x14ac:dyDescent="0.25">
      <c r="A46" s="120">
        <v>811</v>
      </c>
      <c r="B46" s="100" t="s">
        <v>80</v>
      </c>
      <c r="C46" s="121">
        <v>320644</v>
      </c>
      <c r="D46" s="121">
        <v>11880</v>
      </c>
      <c r="E46" s="121">
        <v>960246</v>
      </c>
      <c r="F46" s="121"/>
      <c r="G46" s="122">
        <f>SUM(C46:F46)</f>
        <v>1292770</v>
      </c>
    </row>
    <row r="47" spans="1:7" x14ac:dyDescent="0.25">
      <c r="A47" s="120">
        <v>812</v>
      </c>
      <c r="B47" s="113" t="s">
        <v>81</v>
      </c>
      <c r="C47" s="123">
        <v>0</v>
      </c>
      <c r="D47" s="121"/>
      <c r="E47" s="121">
        <v>0</v>
      </c>
      <c r="F47" s="118"/>
      <c r="G47" s="122">
        <f t="shared" ref="G47:G51" si="14">SUM(C47:F47)</f>
        <v>0</v>
      </c>
    </row>
    <row r="48" spans="1:7" x14ac:dyDescent="0.25">
      <c r="A48" s="120">
        <v>813</v>
      </c>
      <c r="B48" s="100" t="s">
        <v>82</v>
      </c>
      <c r="C48" s="121">
        <v>1943228</v>
      </c>
      <c r="D48" s="121"/>
      <c r="E48" s="121">
        <v>15771933</v>
      </c>
      <c r="F48" s="118"/>
      <c r="G48" s="122">
        <f t="shared" si="14"/>
        <v>17715161</v>
      </c>
    </row>
    <row r="49" spans="1:7" ht="26.25" x14ac:dyDescent="0.25">
      <c r="A49" s="120">
        <v>814</v>
      </c>
      <c r="B49" s="100" t="s">
        <v>100</v>
      </c>
      <c r="C49" s="123">
        <v>25604</v>
      </c>
      <c r="D49" s="121"/>
      <c r="E49" s="121">
        <v>501183</v>
      </c>
      <c r="F49" s="118"/>
      <c r="G49" s="122">
        <f t="shared" si="14"/>
        <v>526787</v>
      </c>
    </row>
    <row r="50" spans="1:7" x14ac:dyDescent="0.25">
      <c r="A50" s="120">
        <v>815</v>
      </c>
      <c r="B50" s="100" t="s">
        <v>83</v>
      </c>
      <c r="C50" s="121">
        <v>0</v>
      </c>
      <c r="D50" s="121"/>
      <c r="E50" s="121">
        <v>0</v>
      </c>
      <c r="F50" s="118"/>
      <c r="G50" s="122">
        <f t="shared" si="14"/>
        <v>0</v>
      </c>
    </row>
    <row r="51" spans="1:7" ht="25.5" x14ac:dyDescent="0.25">
      <c r="A51" s="120">
        <v>816</v>
      </c>
      <c r="B51" s="155" t="s">
        <v>84</v>
      </c>
      <c r="C51" s="121">
        <v>7540671</v>
      </c>
      <c r="D51" s="121"/>
      <c r="E51" s="121">
        <v>1210390</v>
      </c>
      <c r="F51" s="118"/>
      <c r="G51" s="122">
        <f t="shared" si="14"/>
        <v>8751061</v>
      </c>
    </row>
    <row r="52" spans="1:7" ht="26.25" x14ac:dyDescent="0.25">
      <c r="A52" s="99">
        <v>88</v>
      </c>
      <c r="B52" s="100" t="s">
        <v>44</v>
      </c>
      <c r="C52" s="118">
        <f>C53</f>
        <v>15221</v>
      </c>
      <c r="D52" s="118">
        <f t="shared" ref="D52:G52" si="15">D53</f>
        <v>0</v>
      </c>
      <c r="E52" s="118">
        <f t="shared" si="15"/>
        <v>16451</v>
      </c>
      <c r="F52" s="118">
        <f t="shared" si="15"/>
        <v>-27741</v>
      </c>
      <c r="G52" s="119">
        <f t="shared" si="15"/>
        <v>3931</v>
      </c>
    </row>
    <row r="53" spans="1:7" ht="26.25" x14ac:dyDescent="0.25">
      <c r="A53" s="99">
        <v>881</v>
      </c>
      <c r="B53" s="100" t="s">
        <v>45</v>
      </c>
      <c r="C53" s="121">
        <v>15221</v>
      </c>
      <c r="D53" s="121"/>
      <c r="E53" s="121">
        <v>16451</v>
      </c>
      <c r="F53" s="121">
        <v>-27741</v>
      </c>
      <c r="G53" s="122">
        <f>SUM(C53:F53)</f>
        <v>3931</v>
      </c>
    </row>
    <row r="54" spans="1:7" x14ac:dyDescent="0.25">
      <c r="A54" s="99">
        <v>51</v>
      </c>
      <c r="B54" s="100" t="s">
        <v>79</v>
      </c>
      <c r="C54" s="118">
        <f>SUM(C55:C61)</f>
        <v>219407671</v>
      </c>
      <c r="D54" s="118">
        <f t="shared" ref="D54:G54" si="16">SUM(D55:D61)</f>
        <v>105667650</v>
      </c>
      <c r="E54" s="118">
        <f t="shared" si="16"/>
        <v>241017703</v>
      </c>
      <c r="F54" s="118">
        <f t="shared" si="16"/>
        <v>0</v>
      </c>
      <c r="G54" s="119">
        <f t="shared" si="16"/>
        <v>566093024</v>
      </c>
    </row>
    <row r="55" spans="1:7" x14ac:dyDescent="0.25">
      <c r="A55" s="120">
        <v>511</v>
      </c>
      <c r="B55" s="124" t="s">
        <v>47</v>
      </c>
      <c r="C55" s="125">
        <v>181962207</v>
      </c>
      <c r="D55" s="125">
        <v>2498659</v>
      </c>
      <c r="E55" s="125">
        <v>227234915</v>
      </c>
      <c r="F55" s="125"/>
      <c r="G55" s="126">
        <f>SUM(C55:F55)</f>
        <v>411695781</v>
      </c>
    </row>
    <row r="56" spans="1:7" x14ac:dyDescent="0.25">
      <c r="A56" s="120">
        <v>512</v>
      </c>
      <c r="B56" s="124" t="s">
        <v>48</v>
      </c>
      <c r="C56" s="125">
        <v>60010</v>
      </c>
      <c r="D56" s="125">
        <v>0</v>
      </c>
      <c r="E56" s="125">
        <v>19650</v>
      </c>
      <c r="F56" s="125"/>
      <c r="G56" s="126">
        <f t="shared" ref="G56:G61" si="17">SUM(C56:F56)</f>
        <v>79660</v>
      </c>
    </row>
    <row r="57" spans="1:7" x14ac:dyDescent="0.25">
      <c r="A57" s="120">
        <v>513</v>
      </c>
      <c r="B57" s="124" t="s">
        <v>49</v>
      </c>
      <c r="C57" s="125">
        <v>5894670</v>
      </c>
      <c r="D57" s="125">
        <v>110373</v>
      </c>
      <c r="E57" s="125">
        <v>8296434</v>
      </c>
      <c r="F57" s="125"/>
      <c r="G57" s="126">
        <f t="shared" si="17"/>
        <v>14301477</v>
      </c>
    </row>
    <row r="58" spans="1:7" x14ac:dyDescent="0.25">
      <c r="A58" s="120">
        <v>514</v>
      </c>
      <c r="B58" s="124" t="s">
        <v>50</v>
      </c>
      <c r="C58" s="125">
        <v>0</v>
      </c>
      <c r="D58" s="125">
        <v>0</v>
      </c>
      <c r="E58" s="125">
        <v>0</v>
      </c>
      <c r="F58" s="125"/>
      <c r="G58" s="126">
        <f t="shared" si="17"/>
        <v>0</v>
      </c>
    </row>
    <row r="59" spans="1:7" x14ac:dyDescent="0.25">
      <c r="A59" s="120">
        <v>515</v>
      </c>
      <c r="B59" s="124" t="s">
        <v>51</v>
      </c>
      <c r="C59" s="125">
        <v>15804553</v>
      </c>
      <c r="D59" s="125">
        <v>103009273</v>
      </c>
      <c r="E59" s="125">
        <v>0</v>
      </c>
      <c r="F59" s="125"/>
      <c r="G59" s="126">
        <f t="shared" si="17"/>
        <v>118813826</v>
      </c>
    </row>
    <row r="60" spans="1:7" ht="26.25" x14ac:dyDescent="0.25">
      <c r="A60" s="120">
        <v>516</v>
      </c>
      <c r="B60" s="124" t="s">
        <v>52</v>
      </c>
      <c r="C60" s="125">
        <v>15317303</v>
      </c>
      <c r="D60" s="125">
        <v>49345</v>
      </c>
      <c r="E60" s="125">
        <v>4807468</v>
      </c>
      <c r="F60" s="125"/>
      <c r="G60" s="126">
        <f t="shared" si="17"/>
        <v>20174116</v>
      </c>
    </row>
    <row r="61" spans="1:7" x14ac:dyDescent="0.25">
      <c r="A61" s="120">
        <v>518</v>
      </c>
      <c r="B61" s="124" t="s">
        <v>53</v>
      </c>
      <c r="C61" s="125">
        <v>368928</v>
      </c>
      <c r="D61" s="125"/>
      <c r="E61" s="125">
        <v>659236</v>
      </c>
      <c r="F61" s="125"/>
      <c r="G61" s="126">
        <f t="shared" si="17"/>
        <v>1028164</v>
      </c>
    </row>
    <row r="62" spans="1:7" ht="26.25" x14ac:dyDescent="0.25">
      <c r="A62" s="99">
        <v>58</v>
      </c>
      <c r="B62" s="100" t="s">
        <v>54</v>
      </c>
      <c r="C62" s="118">
        <f>C63</f>
        <v>0</v>
      </c>
      <c r="D62" s="118">
        <f t="shared" ref="D62:G62" si="18">D63</f>
        <v>0</v>
      </c>
      <c r="E62" s="118">
        <f t="shared" si="18"/>
        <v>35643</v>
      </c>
      <c r="F62" s="118">
        <f t="shared" si="18"/>
        <v>-35643</v>
      </c>
      <c r="G62" s="119">
        <f t="shared" si="18"/>
        <v>0</v>
      </c>
    </row>
    <row r="63" spans="1:7" ht="26.25" x14ac:dyDescent="0.25">
      <c r="A63" s="99">
        <v>581</v>
      </c>
      <c r="B63" s="100" t="s">
        <v>55</v>
      </c>
      <c r="C63" s="121">
        <v>0</v>
      </c>
      <c r="D63" s="121"/>
      <c r="E63" s="121">
        <v>35643</v>
      </c>
      <c r="F63" s="121">
        <v>-35643</v>
      </c>
      <c r="G63" s="122">
        <f>SUM(C63:F63)</f>
        <v>0</v>
      </c>
    </row>
    <row r="64" spans="1:7" x14ac:dyDescent="0.25">
      <c r="A64" s="114"/>
      <c r="B64" s="115" t="s">
        <v>56</v>
      </c>
      <c r="C64" s="116">
        <f>C43+C44</f>
        <v>-397923624</v>
      </c>
      <c r="D64" s="116">
        <f t="shared" ref="D64:F64" si="19">D43+D44</f>
        <v>10125139</v>
      </c>
      <c r="E64" s="116">
        <f t="shared" si="19"/>
        <v>9497554</v>
      </c>
      <c r="F64" s="116">
        <f t="shared" si="19"/>
        <v>-327757</v>
      </c>
      <c r="G64" s="117">
        <f>G43+G44+2</f>
        <v>-378628686</v>
      </c>
    </row>
    <row r="65" spans="1:7" ht="6" customHeight="1" x14ac:dyDescent="0.25">
      <c r="A65" s="127"/>
      <c r="B65" s="128"/>
      <c r="C65" s="123"/>
      <c r="D65" s="123"/>
      <c r="E65" s="123"/>
      <c r="F65" s="123"/>
      <c r="G65" s="129"/>
    </row>
    <row r="66" spans="1:7" ht="26.25" x14ac:dyDescent="0.25">
      <c r="A66" s="130" t="s">
        <v>65</v>
      </c>
      <c r="B66" s="156" t="s">
        <v>75</v>
      </c>
      <c r="C66" s="131">
        <v>-18461554</v>
      </c>
      <c r="D66" s="132"/>
      <c r="E66" s="132"/>
      <c r="F66" s="132"/>
      <c r="G66" s="133">
        <f>SUM(C66:F66)</f>
        <v>-18461554</v>
      </c>
    </row>
    <row r="67" spans="1:7" ht="5.25" customHeight="1" x14ac:dyDescent="0.25">
      <c r="A67" s="134"/>
      <c r="B67" s="135"/>
      <c r="C67" s="136"/>
      <c r="D67" s="136"/>
      <c r="E67" s="136"/>
      <c r="F67" s="136"/>
      <c r="G67" s="137"/>
    </row>
    <row r="68" spans="1:7" ht="15.75" thickBot="1" x14ac:dyDescent="0.3">
      <c r="A68" s="138"/>
      <c r="B68" s="139" t="s">
        <v>87</v>
      </c>
      <c r="C68" s="140">
        <f>SUM(C64:C67)</f>
        <v>-416385178</v>
      </c>
      <c r="D68" s="140">
        <f t="shared" ref="D68:F68" si="20">SUM(D64:D67)</f>
        <v>10125139</v>
      </c>
      <c r="E68" s="140">
        <f t="shared" si="20"/>
        <v>9497554</v>
      </c>
      <c r="F68" s="140">
        <f t="shared" si="20"/>
        <v>-327757</v>
      </c>
      <c r="G68" s="141">
        <f>SUM(C68:F68)</f>
        <v>-397090242</v>
      </c>
    </row>
    <row r="69" spans="1:7" ht="15.75" thickTop="1" x14ac:dyDescent="0.25"/>
    <row r="70" spans="1:7" x14ac:dyDescent="0.25">
      <c r="A70" s="153" t="s">
        <v>99</v>
      </c>
      <c r="B70" s="153"/>
      <c r="C70" s="153"/>
      <c r="D70" s="153"/>
      <c r="E70" s="153"/>
      <c r="F70" s="153"/>
      <c r="G70" s="153"/>
    </row>
  </sheetData>
  <mergeCells count="5">
    <mergeCell ref="A4:A5"/>
    <mergeCell ref="B4:B5"/>
    <mergeCell ref="A2:G2"/>
    <mergeCell ref="A70:G70"/>
    <mergeCell ref="F3:G3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2019</vt:lpstr>
      <vt:lpstr>2022</vt:lpstr>
      <vt:lpstr>u mil 2022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Radmila Milicevic</dc:creator>
  <cp:lastModifiedBy>Dragana Vulin</cp:lastModifiedBy>
  <cp:lastPrinted>2023-07-20T11:34:03Z</cp:lastPrinted>
  <dcterms:created xsi:type="dcterms:W3CDTF">2021-06-02T11:26:24Z</dcterms:created>
  <dcterms:modified xsi:type="dcterms:W3CDTF">2023-08-29T10:40:43Z</dcterms:modified>
</cp:coreProperties>
</file>